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40.41\SessionDownloads\k12772\Documents\"/>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AA7" i="11" l="1"/>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AM37" i="9"/>
  <c r="U37" i="9"/>
  <c r="C37" i="9"/>
  <c r="AM36"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AM35" i="9" l="1"/>
  <c r="BE34" i="9" s="1"/>
  <c r="BE35" i="9" s="1"/>
  <c r="BE36" i="9" s="1"/>
  <c r="BE37" i="9" s="1"/>
  <c r="BW34" i="9" l="1"/>
  <c r="BW35" i="9" s="1"/>
  <c r="BW36" i="9" s="1"/>
  <c r="CO34" i="9"/>
  <c r="CO35" i="9" s="1"/>
  <c r="CO36" i="9" s="1"/>
  <c r="CO37" i="9" s="1"/>
  <c r="CO38" i="9" s="1"/>
</calcChain>
</file>

<file path=xl/sharedStrings.xml><?xml version="1.0" encoding="utf-8"?>
<sst xmlns="http://schemas.openxmlformats.org/spreadsheetml/2006/main" count="1051" uniqueCount="556">
  <si>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</si>
  <si>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</si>
  <si>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</si>
  <si>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</si>
  <si>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</si>
  <si>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</si>
  <si>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</si>
  <si>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</si>
  <si>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</si>
  <si>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</si>
  <si>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</si>
  <si>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</si>
  <si>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</si>
  <si>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</si>
  <si>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</si>
  <si>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</si>
  <si>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</si>
  <si>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</si>
  <si>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</si>
  <si>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</si>
  <si>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</si>
  <si>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</si>
  <si>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</si>
  <si>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</si>
  <si>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</si>
  <si>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</si>
  <si>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</si>
  <si>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</si>
  <si>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</si>
  <si>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</si>
  <si>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</si>
  <si>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</si>
  <si>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</si>
  <si>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</si>
  <si>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</si>
  <si>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</si>
  <si>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</si>
  <si>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</si>
  <si>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</si>
  <si>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</si>
  <si>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</si>
  <si>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</si>
  <si>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</si>
  <si>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</si>
  <si>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</si>
  <si>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</si>
  <si>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</si>
  <si>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</si>
  <si>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</si>
  <si>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</si>
  <si>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</si>
  <si>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</si>
  <si>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</si>
  <si>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</si>
  <si>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</si>
  <si>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</si>
  <si>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</si>
  <si>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</si>
  <si>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</si>
  <si>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</si>
  <si>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</si>
  <si>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</si>
  <si>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</si>
  <si>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</si>
  <si>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</si>
  <si>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</si>
  <si>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</si>
  <si>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</si>
  <si>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</si>
  <si>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</si>
  <si>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</si>
  <si>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</si>
  <si>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</si>
  <si>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</si>
  <si>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</si>
  <si>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</si>
  <si>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</si>
  <si>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</si>
  <si>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</si>
  <si>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</si>
  <si>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</si>
  <si>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新居浜市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</si>
  <si>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</si>
  <si>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</si>
  <si>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</si>
  <si>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</si>
  <si>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</si>
  <si>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</si>
  <si>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</si>
  <si>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</si>
  <si>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</si>
  <si>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</si>
  <si>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</si>
  <si>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</si>
  <si>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</si>
  <si>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</si>
  <si>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</si>
  <si>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</si>
  <si>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</si>
  <si>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</si>
  <si>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</si>
  <si>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</si>
  <si>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</si>
  <si>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</si>
  <si>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</si>
  <si>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</si>
  <si>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</si>
  <si>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</si>
  <si>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</si>
  <si>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</si>
  <si>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</si>
  <si>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</si>
  <si>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</si>
  <si>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</si>
  <si>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</si>
  <si>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</si>
  <si>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</si>
  <si>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</si>
  <si>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</si>
  <si>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</si>
  <si>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</si>
  <si>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</si>
  <si>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</si>
  <si>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</si>
  <si>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</si>
  <si>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</si>
  <si>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</si>
  <si>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</si>
  <si>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</si>
  <si>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</si>
  <si>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</si>
  <si>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</si>
  <si>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</si>
  <si>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</si>
  <si>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</si>
  <si>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</si>
  <si>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</si>
  <si>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</si>
  <si>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</si>
  <si>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</si>
  <si>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</si>
  <si>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</si>
  <si>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</si>
  <si>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</si>
  <si>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</si>
  <si>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</si>
  <si>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</si>
  <si>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</si>
  <si>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</si>
  <si>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</si>
  <si>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</si>
  <si>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</si>
  <si>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</si>
  <si>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</si>
  <si>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</si>
  <si>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</si>
  <si>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</si>
  <si>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</si>
  <si>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</si>
  <si>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</si>
  <si>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</si>
  <si>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</si>
  <si>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</si>
  <si>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</si>
  <si>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</si>
  <si>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</si>
  <si>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</si>
  <si>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</si>
  <si>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</si>
  <si>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</si>
  <si>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</si>
  <si>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</si>
  <si>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</si>
  <si>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</si>
  <si>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</si>
  <si>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</si>
  <si>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</si>
  <si>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</si>
  <si>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</si>
  <si>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</si>
  <si>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</si>
  <si>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</si>
  <si>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</si>
  <si>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</si>
  <si>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</si>
  <si>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</si>
  <si>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</si>
  <si>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</si>
  <si>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</si>
  <si>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</si>
  <si>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</si>
  <si>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</si>
  <si>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</si>
  <si>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</si>
  <si>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</si>
  <si>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</si>
  <si>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愛媛県新居浜市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</si>
  <si>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</si>
  <si>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</si>
  <si>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</si>
  <si>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</si>
  <si>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</si>
  <si>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</si>
  <si>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</si>
  <si>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</si>
  <si>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</si>
  <si>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</si>
  <si>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</si>
  <si>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</si>
  <si>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</si>
  <si>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</si>
  <si>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</si>
  <si>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</si>
  <si>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</si>
  <si>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</si>
  <si>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</si>
  <si>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</si>
  <si>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</si>
  <si>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</si>
  <si>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</si>
  <si>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</si>
  <si>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</si>
  <si>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</si>
  <si>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</si>
  <si>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</si>
  <si>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</si>
  <si>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</si>
  <si>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</si>
  <si>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</si>
  <si>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</si>
  <si>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</si>
  <si>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</si>
  <si>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</si>
  <si>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</si>
  <si>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</si>
  <si>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</si>
  <si>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</si>
  <si>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</si>
  <si>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</si>
  <si>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</si>
  <si>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</si>
  <si>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</si>
  <si>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</si>
  <si>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</si>
  <si>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</si>
  <si>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</si>
  <si>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</si>
  <si>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</si>
  <si>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</si>
  <si>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</si>
  <si>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</si>
  <si>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</si>
  <si>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</si>
  <si>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</si>
  <si>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</si>
  <si>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</si>
  <si>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</si>
  <si>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</si>
  <si>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</si>
  <si>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</si>
  <si>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</si>
  <si>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</si>
  <si>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</si>
  <si>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</si>
  <si>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</si>
  <si>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</si>
  <si>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</si>
  <si>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</si>
  <si>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</si>
  <si>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</si>
  <si>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</si>
  <si>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</si>
  <si>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</si>
  <si>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</si>
  <si>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</si>
  <si>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</si>
  <si>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</si>
  <si>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</si>
  <si>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</si>
  <si>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</si>
  <si>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</si>
  <si>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</si>
  <si>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</si>
  <si>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</si>
  <si>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</si>
  <si>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</si>
  <si>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</si>
  <si>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</si>
  <si>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</si>
  <si>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</si>
  <si>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</si>
  <si>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</si>
  <si>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</si>
  <si>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</si>
  <si>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</si>
  <si>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</si>
  <si>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</si>
  <si>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</si>
  <si>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</si>
  <si>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</si>
  <si>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</si>
  <si>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</si>
  <si>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</si>
  <si>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</si>
  <si>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</si>
  <si>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</si>
  <si>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</si>
  <si>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</si>
  <si>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</si>
  <si>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</si>
  <si>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</si>
  <si>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</si>
  <si>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</si>
  <si>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</si>
  <si>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</si>
  <si>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港湾整備</t>
    <phoneticPr fontId="18"/>
  </si>
  <si>
    <t>加入世帯数(世帯)</t>
  </si>
  <si>
    <t>　　うち一部事務組合負担金</t>
    <phoneticPr fontId="5"/>
  </si>
  <si>
    <t>-</t>
    <phoneticPr fontId="5"/>
  </si>
  <si>
    <t>交通</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</si>
  <si>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</si>
  <si>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</si>
  <si>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</si>
  <si>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</si>
  <si>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</si>
  <si>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</si>
  <si>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</si>
  <si>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</si>
  <si>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</si>
  <si>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</si>
  <si>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</si>
  <si>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</si>
  <si>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</si>
  <si>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</si>
  <si>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</si>
  <si>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</si>
  <si>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</si>
  <si>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</si>
  <si>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</si>
  <si>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</si>
  <si>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</si>
  <si>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</si>
  <si>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</si>
  <si>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</si>
  <si>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</si>
  <si>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</si>
  <si>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愛媛県新居浜市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</si>
  <si>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</si>
  <si>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</si>
  <si>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</si>
  <si>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</si>
  <si>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</si>
  <si>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</si>
  <si>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</si>
  <si>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</si>
  <si>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</si>
  <si>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</si>
  <si>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</si>
  <si>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</si>
  <si>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</si>
  <si>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</si>
  <si>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</si>
  <si>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</si>
  <si>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</si>
  <si>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</si>
  <si>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</si>
  <si>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</si>
  <si>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</si>
  <si>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平尾墓園事業特別会計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</si>
  <si>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</si>
  <si>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</si>
  <si>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</si>
  <si>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</si>
  <si>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</si>
  <si>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</si>
  <si>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</si>
  <si>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</si>
  <si>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</si>
  <si>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</si>
  <si>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</si>
  <si>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</si>
  <si>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</si>
  <si>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</si>
  <si>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</si>
  <si>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</si>
  <si>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</si>
  <si>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</si>
  <si>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</si>
  <si>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渡海船事業特別会計</t>
    <phoneticPr fontId="5"/>
  </si>
  <si>
    <t>-</t>
    <phoneticPr fontId="5"/>
  </si>
  <si>
    <t>法非適用企業</t>
    <phoneticPr fontId="5"/>
  </si>
  <si>
    <t>公共下水道事業特別会計</t>
    <phoneticPr fontId="5"/>
  </si>
  <si>
    <t>貯木場事業特別会計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</si>
  <si>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</si>
  <si>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</si>
  <si>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</si>
  <si>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</si>
  <si>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</si>
  <si>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</si>
  <si>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</si>
  <si>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</si>
  <si>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</si>
  <si>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</si>
  <si>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</si>
  <si>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</si>
  <si>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</si>
  <si>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</si>
  <si>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</si>
  <si>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</si>
  <si>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</si>
  <si>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</si>
  <si>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</si>
  <si>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</si>
  <si>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</si>
  <si>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</si>
  <si>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</si>
  <si>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</si>
  <si>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</si>
  <si>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</si>
  <si>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</si>
  <si>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</si>
  <si>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</si>
  <si>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</si>
  <si>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</si>
  <si>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</si>
  <si>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</si>
  <si>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</si>
  <si>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</si>
  <si>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</si>
  <si>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</si>
  <si>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</si>
  <si>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</si>
  <si>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</si>
  <si>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</si>
  <si>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</si>
  <si>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</si>
  <si>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</si>
  <si>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</si>
  <si>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</si>
  <si>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</si>
  <si>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</si>
  <si>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</si>
  <si>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</si>
  <si>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</si>
  <si>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</si>
  <si>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</si>
  <si>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</si>
  <si>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渡海船事業特別会計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</si>
  <si>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</si>
  <si>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</si>
  <si>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</si>
  <si>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</si>
  <si>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</si>
  <si>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</si>
  <si>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</si>
  <si>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</si>
  <si>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</si>
  <si>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</si>
  <si>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</si>
  <si>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</si>
  <si>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</si>
  <si>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</si>
  <si>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</si>
  <si>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</si>
  <si>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</si>
  <si>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</si>
  <si>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</si>
  <si>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</si>
  <si>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</si>
  <si>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</si>
  <si>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</si>
  <si>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</si>
  <si>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</si>
  <si>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</si>
  <si>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</si>
  <si>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</si>
  <si>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</si>
  <si>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</si>
  <si>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</si>
  <si>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</si>
  <si>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</si>
  <si>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</si>
  <si>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</si>
  <si>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</si>
  <si>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</si>
  <si>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</si>
  <si>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</si>
  <si>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</si>
  <si>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</si>
  <si>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</si>
  <si>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</si>
  <si>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</si>
  <si>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</si>
  <si>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</si>
  <si>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</si>
  <si>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</si>
  <si>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</si>
  <si>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</si>
  <si>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</si>
  <si>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</si>
  <si>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</si>
  <si>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</si>
  <si>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</si>
  <si>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</si>
  <si>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</si>
  <si>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</si>
  <si>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</si>
  <si>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</si>
  <si>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</si>
  <si>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</si>
  <si>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</si>
  <si>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</si>
  <si>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</si>
  <si>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</si>
  <si>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</si>
  <si>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</si>
  <si>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</si>
  <si>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</si>
  <si>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</si>
  <si>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</si>
  <si>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</si>
  <si>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</si>
  <si>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</si>
  <si>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</si>
  <si>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</si>
  <si>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</si>
  <si>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</si>
  <si>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</si>
  <si>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</si>
  <si>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</si>
  <si>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</si>
  <si>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3.68</t>
  </si>
  <si>
    <t>水道事業会計</t>
  </si>
  <si>
    <t>工業用水道事業会計</t>
  </si>
  <si>
    <t>一般会計</t>
  </si>
  <si>
    <t>介護保険事業特別会計</t>
  </si>
  <si>
    <t>工業用地造成事業特別会計</t>
  </si>
  <si>
    <t>貯木場事業特別会計</t>
  </si>
  <si>
    <t>後期高齢者医療事業特別会計</t>
  </si>
  <si>
    <t>住宅新築資金等貸付事業特別会計</t>
  </si>
  <si>
    <t>その他会計（赤字）</t>
  </si>
  <si>
    <t>その他会計（黒字）</t>
  </si>
  <si>
    <t>マイントピア別子</t>
    <rPh sb="6" eb="8">
      <t>ベッシ</t>
    </rPh>
    <phoneticPr fontId="2"/>
  </si>
  <si>
    <t>新居浜市土地開発公社</t>
    <rPh sb="0" eb="4">
      <t>ニイハマシ</t>
    </rPh>
    <rPh sb="4" eb="6">
      <t>トチ</t>
    </rPh>
    <rPh sb="6" eb="8">
      <t>カイハツ</t>
    </rPh>
    <rPh sb="8" eb="10">
      <t>コウシャ</t>
    </rPh>
    <phoneticPr fontId="2"/>
  </si>
  <si>
    <t>新居浜市文化体育振興事業団</t>
    <rPh sb="0" eb="4">
      <t>ニイハマシ</t>
    </rPh>
    <rPh sb="4" eb="6">
      <t>ブンカ</t>
    </rPh>
    <rPh sb="6" eb="8">
      <t>タイイク</t>
    </rPh>
    <rPh sb="8" eb="10">
      <t>シンコウ</t>
    </rPh>
    <rPh sb="10" eb="13">
      <t>ジギョウダン</t>
    </rPh>
    <phoneticPr fontId="2"/>
  </si>
  <si>
    <t>別子木材センター</t>
    <rPh sb="0" eb="1">
      <t>ベツ</t>
    </rPh>
    <rPh sb="1" eb="2">
      <t>コ</t>
    </rPh>
    <rPh sb="2" eb="4">
      <t>モクザイ</t>
    </rPh>
    <phoneticPr fontId="2"/>
  </si>
  <si>
    <t>-</t>
    <phoneticPr fontId="2"/>
  </si>
  <si>
    <t>愛媛地方税滞納整理機構</t>
    <rPh sb="0" eb="2">
      <t>エヒメ</t>
    </rPh>
    <rPh sb="2" eb="5">
      <t>チホウゼイ</t>
    </rPh>
    <rPh sb="5" eb="7">
      <t>タイノウ</t>
    </rPh>
    <rPh sb="7" eb="9">
      <t>セイリ</t>
    </rPh>
    <rPh sb="9" eb="11">
      <t>キコウ</t>
    </rPh>
    <phoneticPr fontId="2"/>
  </si>
  <si>
    <t>-</t>
    <phoneticPr fontId="2"/>
  </si>
  <si>
    <t>-</t>
    <phoneticPr fontId="2"/>
  </si>
  <si>
    <t>愛媛県後期高齢者医療広域連合（特別会計）</t>
    <rPh sb="0" eb="3">
      <t>エヒメケン</t>
    </rPh>
    <rPh sb="3" eb="5">
      <t>コウキ</t>
    </rPh>
    <rPh sb="5" eb="8">
      <t>コウレイシャ</t>
    </rPh>
    <rPh sb="8" eb="10">
      <t>イリョウ</t>
    </rPh>
    <rPh sb="10" eb="12">
      <t>コウイキ</t>
    </rPh>
    <rPh sb="12" eb="14">
      <t>レンゴウ</t>
    </rPh>
    <rPh sb="15" eb="17">
      <t>トクベツ</t>
    </rPh>
    <rPh sb="17" eb="19">
      <t>カイケイ</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</si>
  <si>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</si>
  <si>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</si>
  <si>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</si>
  <si>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</si>
  <si>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えひめ東予産業創造センター</t>
    <rPh sb="3" eb="5">
      <t>トウヨ</t>
    </rPh>
    <rPh sb="5" eb="7">
      <t>サンギョウ</t>
    </rPh>
    <rPh sb="7" eb="9">
      <t>ソウゾウ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</si>
</sst>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8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45921</c:v>
                </c:pt>
                <c:pt idx="1">
                  <c:v>57981</c:v>
                </c:pt>
                <c:pt idx="2">
                  <c:v>50638</c:v>
                </c:pt>
                <c:pt idx="3">
                  <c:v>61242</c:v>
                </c:pt>
                <c:pt idx="4">
                  <c:v>54228</c:v>
                </c:pt>
              </c:numCache>
            </c:numRef>
          </c:val>
          <c:smooth val="0"/>
        </c:ser>
        <c:dLbls>
          <c:showLegendKey val="0"/>
          <c:showVal val="0"/>
          <c:showCatName val="0"/>
          <c:showSerName val="0"/>
          <c:showPercent val="0"/>
          <c:showBubbleSize val="0"/>
        </c:dLbls>
        <c:marker val="1"/>
        <c:smooth val="0"/>
        <c:axId val="400720568"/>
        <c:axId val="221825520"/>
      </c:lineChart>
      <c:catAx>
        <c:axId val="400720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825520"/>
        <c:crosses val="autoZero"/>
        <c:auto val="1"/>
        <c:lblAlgn val="ctr"/>
        <c:lblOffset val="100"/>
        <c:tickLblSkip val="1"/>
        <c:tickMarkSkip val="1"/>
        <c:noMultiLvlLbl val="0"/>
      </c:catAx>
      <c:valAx>
        <c:axId val="2218255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49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720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23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4.47</c:v>
                </c:pt>
                <c:pt idx="1">
                  <c:v>4.41</c:v>
                </c:pt>
                <c:pt idx="2">
                  <c:v>3.26</c:v>
                </c:pt>
                <c:pt idx="3">
                  <c:v>2.08</c:v>
                </c:pt>
                <c:pt idx="4">
                  <c:v>4.03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18.079999999999998</c:v>
                </c:pt>
                <c:pt idx="1">
                  <c:v>18.36</c:v>
                </c:pt>
                <c:pt idx="2">
                  <c:v>20.79</c:v>
                </c:pt>
                <c:pt idx="3">
                  <c:v>18.48</c:v>
                </c:pt>
                <c:pt idx="4">
                  <c:v>18.899999999999999</c:v>
                </c:pt>
              </c:numCache>
            </c:numRef>
          </c:val>
        </c:ser>
        <c:dLbls>
          <c:showLegendKey val="0"/>
          <c:showVal val="0"/>
          <c:showCatName val="0"/>
          <c:showSerName val="0"/>
          <c:showPercent val="0"/>
          <c:showBubbleSize val="0"/>
        </c:dLbls>
        <c:gapWidth val="250"/>
        <c:overlap val="100"/>
        <c:axId val="403589896"/>
        <c:axId val="403594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0.53</c:v>
                </c:pt>
                <c:pt idx="1">
                  <c:v>0.63</c:v>
                </c:pt>
                <c:pt idx="2">
                  <c:v>1.64</c:v>
                </c:pt>
                <c:pt idx="3">
                  <c:v>-3.68</c:v>
                </c:pt>
                <c:pt idx="4">
                  <c:v>2.39</c:v>
                </c:pt>
              </c:numCache>
            </c:numRef>
          </c:val>
          <c:smooth val="0"/>
        </c:ser>
        <c:dLbls>
          <c:showLegendKey val="0"/>
          <c:showVal val="0"/>
          <c:showCatName val="0"/>
          <c:showSerName val="0"/>
          <c:showPercent val="0"/>
          <c:showBubbleSize val="0"/>
        </c:dLbls>
        <c:marker val="1"/>
        <c:smooth val="0"/>
        <c:axId val="403589896"/>
        <c:axId val="403594208"/>
      </c:lineChart>
      <c:catAx>
        <c:axId val="40358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594208"/>
        <c:crosses val="autoZero"/>
        <c:auto val="1"/>
        <c:lblAlgn val="ctr"/>
        <c:lblOffset val="100"/>
        <c:tickLblSkip val="1"/>
        <c:tickMarkSkip val="1"/>
        <c:noMultiLvlLbl val="0"/>
      </c:catAx>
      <c:valAx>
        <c:axId val="40359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58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1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0.88</c:v>
                </c:pt>
                <c:pt idx="2">
                  <c:v>#N/A</c:v>
                </c:pt>
                <c:pt idx="3">
                  <c:v>0.28000000000000003</c:v>
                </c:pt>
                <c:pt idx="4">
                  <c:v>#N/A</c:v>
                </c:pt>
                <c:pt idx="5">
                  <c:v>0.39</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0.05</c:v>
                </c:pt>
                <c:pt idx="4">
                  <c:v>#N/A</c:v>
                </c:pt>
                <c:pt idx="5">
                  <c:v>0.08</c:v>
                </c:pt>
                <c:pt idx="6">
                  <c:v>#N/A</c:v>
                </c:pt>
                <c:pt idx="7">
                  <c:v>0.1</c:v>
                </c:pt>
                <c:pt idx="8">
                  <c:v>#N/A</c:v>
                </c:pt>
                <c:pt idx="9">
                  <c:v>0.13</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0.24</c:v>
                </c:pt>
                <c:pt idx="2">
                  <c:v>#N/A</c:v>
                </c:pt>
                <c:pt idx="3">
                  <c:v>0.3</c:v>
                </c:pt>
                <c:pt idx="4">
                  <c:v>#N/A</c:v>
                </c:pt>
                <c:pt idx="5">
                  <c:v>0.28000000000000003</c:v>
                </c:pt>
                <c:pt idx="6">
                  <c:v>#N/A</c:v>
                </c:pt>
                <c:pt idx="7">
                  <c:v>0.32</c:v>
                </c:pt>
                <c:pt idx="8">
                  <c:v>#N/A</c:v>
                </c:pt>
                <c:pt idx="9">
                  <c:v>0.28000000000000003</c:v>
                </c:pt>
              </c:numCache>
            </c:numRef>
          </c:val>
        </c:ser>
        <c:ser>
          <c:idx val="4"/>
          <c:order val="4"/>
          <c:tx>
            <c:strRef>
              <c:f>データシート!$A$31</c:f>
              <c:strCache>
                <c:ptCount val="1"/>
                <c:pt idx="0">
                  <c:v>貯木場事業特別会計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0.26</c:v>
                </c:pt>
                <c:pt idx="4">
                  <c:v>#N/A</c:v>
                </c:pt>
                <c:pt idx="5">
                  <c:v>0.28000000000000003</c:v>
                </c:pt>
                <c:pt idx="6">
                  <c:v>#N/A</c:v>
                </c:pt>
                <c:pt idx="7">
                  <c:v>0.28000000000000003</c:v>
                </c:pt>
                <c:pt idx="8">
                  <c:v>#N/A</c:v>
                </c:pt>
                <c:pt idx="9">
                  <c:v>0.32</c:v>
                </c:pt>
              </c:numCache>
            </c:numRef>
          </c:val>
        </c:ser>
        <c:ser>
          <c:idx val="5"/>
          <c:order val="5"/>
          <c:tx>
            <c:strRef>
              <c:f>データシート!$A$32</c:f>
              <c:strCache>
                <c:ptCount val="1"/>
                <c:pt idx="0">
                  <c:v>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0.41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0.45</c:v>
                </c:pt>
                <c:pt idx="4">
                  <c:v>#N/A</c:v>
                </c:pt>
                <c:pt idx="5">
                  <c:v>0.66</c:v>
                </c:pt>
                <c:pt idx="6">
                  <c:v>#N/A</c:v>
                </c:pt>
                <c:pt idx="7">
                  <c:v>0.91</c:v>
                </c:pt>
                <c:pt idx="8">
                  <c:v>#N/A</c:v>
                </c:pt>
                <c:pt idx="9">
                  <c:v>0.72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4.41</c:v>
                </c:pt>
                <c:pt idx="2">
                  <c:v>#N/A</c:v>
                </c:pt>
                <c:pt idx="3">
                  <c:v>4.34</c:v>
                </c:pt>
                <c:pt idx="4">
                  <c:v>#N/A</c:v>
                </c:pt>
                <c:pt idx="5">
                  <c:v>3.17</c:v>
                </c:pt>
                <c:pt idx="6">
                  <c:v>#N/A</c:v>
                </c:pt>
                <c:pt idx="7">
                  <c:v>1.99</c:v>
                </c:pt>
                <c:pt idx="8">
                  <c:v>#N/A</c:v>
                </c:pt>
                <c:pt idx="9">
                  <c:v>3.89</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3.12</c:v>
                </c:pt>
                <c:pt idx="2">
                  <c:v>#N/A</c:v>
                </c:pt>
                <c:pt idx="3">
                  <c:v>3.29</c:v>
                </c:pt>
                <c:pt idx="4">
                  <c:v>#N/A</c:v>
                </c:pt>
                <c:pt idx="5">
                  <c:v>3.3</c:v>
                </c:pt>
                <c:pt idx="6">
                  <c:v>#N/A</c:v>
                </c:pt>
                <c:pt idx="7">
                  <c:v>3.79</c:v>
                </c:pt>
                <c:pt idx="8">
                  <c:v>#N/A</c:v>
                </c:pt>
                <c:pt idx="9">
                  <c:v>4.17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9.2799999999999994</c:v>
                </c:pt>
                <c:pt idx="2">
                  <c:v>#N/A</c:v>
                </c:pt>
                <c:pt idx="3">
                  <c:v>9.7200000000000006</c:v>
                </c:pt>
                <c:pt idx="4">
                  <c:v>#N/A</c:v>
                </c:pt>
                <c:pt idx="5">
                  <c:v>6.54</c:v>
                </c:pt>
                <c:pt idx="6">
                  <c:v>#N/A</c:v>
                </c:pt>
                <c:pt idx="7">
                  <c:v>4.51</c:v>
                </c:pt>
                <c:pt idx="8">
                  <c:v>#N/A</c:v>
                </c:pt>
                <c:pt idx="9">
                  <c:v>5.45</c:v>
                </c:pt>
              </c:numCache>
            </c:numRef>
          </c:val>
        </c:ser>
        <c:dLbls>
          <c:showLegendKey val="0"/>
          <c:showVal val="0"/>
          <c:showCatName val="0"/>
          <c:showSerName val="0"/>
          <c:showPercent val="0"/>
          <c:showBubbleSize val="0"/>
        </c:dLbls>
        <c:gapWidth val="150"/>
        <c:overlap val="100"/>
        <c:axId val="403587936"/>
        <c:axId val="403590680"/>
      </c:barChart>
      <c:catAx>
        <c:axId val="40358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590680"/>
        <c:crosses val="autoZero"/>
        <c:auto val="1"/>
        <c:lblAlgn val="ctr"/>
        <c:lblOffset val="100"/>
        <c:tickLblSkip val="1"/>
        <c:tickMarkSkip val="1"/>
        <c:noMultiLvlLbl val="0"/>
      </c:catAx>
      <c:valAx>
        <c:axId val="403590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587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11"/>
          <c:h val="0.639296187683288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5570</c:v>
                </c:pt>
                <c:pt idx="5">
                  <c:v>5627</c:v>
                </c:pt>
                <c:pt idx="8">
                  <c:v>5956</c:v>
                </c:pt>
                <c:pt idx="11">
                  <c:v>6013</c:v>
                </c:pt>
                <c:pt idx="14">
                  <c:v>5841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76</c:v>
                </c:pt>
                <c:pt idx="3">
                  <c:v>57</c:v>
                </c:pt>
                <c:pt idx="6">
                  <c:v>48</c:v>
                </c:pt>
                <c:pt idx="9">
                  <c:v>41</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1241</c:v>
                </c:pt>
                <c:pt idx="3">
                  <c:v>1345</c:v>
                </c:pt>
                <c:pt idx="6">
                  <c:v>1599</c:v>
                </c:pt>
                <c:pt idx="9">
                  <c:v>1704</c:v>
                </c:pt>
                <c:pt idx="12">
                  <c:v>1652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5693</c:v>
                </c:pt>
                <c:pt idx="3">
                  <c:v>5710</c:v>
                </c:pt>
                <c:pt idx="6">
                  <c:v>5795</c:v>
                </c:pt>
                <c:pt idx="9">
                  <c:v>5745</c:v>
                </c:pt>
                <c:pt idx="12">
                  <c:v>5281</c:v>
                </c:pt>
              </c:numCache>
            </c:numRef>
          </c:val>
        </c:ser>
        <c:dLbls>
          <c:showLegendKey val="0"/>
          <c:showVal val="0"/>
          <c:showCatName val="0"/>
          <c:showSerName val="0"/>
          <c:showPercent val="0"/>
          <c:showBubbleSize val="0"/>
        </c:dLbls>
        <c:gapWidth val="100"/>
        <c:overlap val="100"/>
        <c:axId val="403591856"/>
        <c:axId val="403593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1440</c:v>
                </c:pt>
                <c:pt idx="2">
                  <c:v>#N/A</c:v>
                </c:pt>
                <c:pt idx="3">
                  <c:v>#N/A</c:v>
                </c:pt>
                <c:pt idx="4">
                  <c:v>1485</c:v>
                </c:pt>
                <c:pt idx="5">
                  <c:v>#N/A</c:v>
                </c:pt>
                <c:pt idx="6">
                  <c:v>#N/A</c:v>
                </c:pt>
                <c:pt idx="7">
                  <c:v>1486</c:v>
                </c:pt>
                <c:pt idx="8">
                  <c:v>#N/A</c:v>
                </c:pt>
                <c:pt idx="9">
                  <c:v>#N/A</c:v>
                </c:pt>
                <c:pt idx="10">
                  <c:v>1477</c:v>
                </c:pt>
                <c:pt idx="11">
                  <c:v>#N/A</c:v>
                </c:pt>
                <c:pt idx="12">
                  <c:v>#N/A</c:v>
                </c:pt>
                <c:pt idx="13">
                  <c:v>1131</c:v>
                </c:pt>
                <c:pt idx="14">
                  <c:v>#N/A</c:v>
                </c:pt>
              </c:numCache>
            </c:numRef>
          </c:val>
          <c:smooth val="0"/>
        </c:ser>
        <c:dLbls>
          <c:showLegendKey val="0"/>
          <c:showVal val="0"/>
          <c:showCatName val="0"/>
          <c:showSerName val="0"/>
          <c:showPercent val="0"/>
          <c:showBubbleSize val="0"/>
        </c:dLbls>
        <c:marker val="1"/>
        <c:smooth val="0"/>
        <c:axId val="403591856"/>
        <c:axId val="403593032"/>
      </c:lineChart>
      <c:catAx>
        <c:axId val="40359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593032"/>
        <c:crosses val="autoZero"/>
        <c:auto val="1"/>
        <c:lblAlgn val="ctr"/>
        <c:lblOffset val="100"/>
        <c:tickLblSkip val="1"/>
        <c:tickMarkSkip val="1"/>
        <c:noMultiLvlLbl val="0"/>
      </c:catAx>
      <c:valAx>
        <c:axId val="403593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59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4"/>
          <c:h val="0.589182127738549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51651</c:v>
                </c:pt>
                <c:pt idx="5">
                  <c:v>52759</c:v>
                </c:pt>
                <c:pt idx="8">
                  <c:v>53223</c:v>
                </c:pt>
                <c:pt idx="11">
                  <c:v>53407</c:v>
                </c:pt>
                <c:pt idx="14">
                  <c:v>53143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18675</c:v>
                </c:pt>
                <c:pt idx="5">
                  <c:v>17510</c:v>
                </c:pt>
                <c:pt idx="8">
                  <c:v>17160</c:v>
                </c:pt>
                <c:pt idx="11">
                  <c:v>16007</c:v>
                </c:pt>
                <c:pt idx="14">
                  <c:v>15709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9872</c:v>
                </c:pt>
                <c:pt idx="5">
                  <c:v>11290</c:v>
                </c:pt>
                <c:pt idx="8">
                  <c:v>12239</c:v>
                </c:pt>
                <c:pt idx="11">
                  <c:v>11623</c:v>
                </c:pt>
                <c:pt idx="14">
                  <c:v>11189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8417</c:v>
                </c:pt>
                <c:pt idx="3">
                  <c:v>8443</c:v>
                </c:pt>
                <c:pt idx="6">
                  <c:v>7990</c:v>
                </c:pt>
                <c:pt idx="9">
                  <c:v>7756</c:v>
                </c:pt>
                <c:pt idx="12">
                  <c:v>8033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21759</c:v>
                </c:pt>
                <c:pt idx="3">
                  <c:v>21420</c:v>
                </c:pt>
                <c:pt idx="6">
                  <c:v>21904</c:v>
                </c:pt>
                <c:pt idx="9">
                  <c:v>22597</c:v>
                </c:pt>
                <c:pt idx="12">
                  <c:v>22850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266</c:v>
                </c:pt>
                <c:pt idx="3">
                  <c:v>221</c:v>
                </c:pt>
                <c:pt idx="6">
                  <c:v>174</c:v>
                </c:pt>
                <c:pt idx="9">
                  <c:v>133</c:v>
                </c:pt>
                <c:pt idx="12">
                  <c:v>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48209</c:v>
                </c:pt>
                <c:pt idx="3">
                  <c:v>48528</c:v>
                </c:pt>
                <c:pt idx="6">
                  <c:v>48433</c:v>
                </c:pt>
                <c:pt idx="9">
                  <c:v>48388</c:v>
                </c:pt>
                <c:pt idx="12">
                  <c:v>48623</c:v>
                </c:pt>
              </c:numCache>
            </c:numRef>
          </c:val>
        </c:ser>
        <c:dLbls>
          <c:showLegendKey val="0"/>
          <c:showVal val="0"/>
          <c:showCatName val="0"/>
          <c:showSerName val="0"/>
          <c:showPercent val="0"/>
          <c:showBubbleSize val="0"/>
        </c:dLbls>
        <c:gapWidth val="100"/>
        <c:overlap val="100"/>
        <c:axId val="403592640"/>
        <c:axId val="403593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03592640"/>
        <c:axId val="403593816"/>
      </c:lineChart>
      <c:catAx>
        <c:axId val="40359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593816"/>
        <c:crosses val="autoZero"/>
        <c:auto val="1"/>
        <c:lblAlgn val="ctr"/>
        <c:lblOffset val="100"/>
        <c:tickLblSkip val="1"/>
        <c:tickMarkSkip val="1"/>
        <c:noMultiLvlLbl val="0"/>
      </c:catAx>
      <c:valAx>
        <c:axId val="403593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59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年度災害に係る元金償還開始により、平成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年度に元利償還金が大きく増加して以降、大きな変動はなかったが、平成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年度からは減少傾向にある。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○公営企業債の元利償還金に対する繰入金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年度以降は増加傾向であったが、平成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年度は控除対象となる資本費平準化債借入額の増加等により前年度より減少した。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年度以降、臨時財政対策債償還費の増加等により増加傾向であったが、平成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年度は合併特例債償還費の減少等により前年度より減少した。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○一般会計等に係る地方債残高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年度は、前年度より地方債発行額は減少したが、元金償還金の減少額が上回ったため、残高は増加した。全体としては大きな変動はないが、今後も起債の抑制など、効率的な財政運営に努める。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○公営企業債等繰入見込額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年度以降、地方債発行額及び元金償還金への繰入金充当割合の増加等により、毎年増加している。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○基準財政需要額算入見込額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臨時財政対策債償還費の増加等により増加傾向であったが、平成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年度は下水道費算入見込額の減額等により前年度より減少した。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○将来負担比率の分子</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年度は、充当可能基金の取崩しによる減少等により単年度ベースで増加しているが、将来負担額は発生していない。今後も健全な状態の維持に努める。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122,347
121,453
234.46
49,354,073
47,878,297
1,098,081
27,240,703
48,032,397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年度に引き続いて平成</a:t>
          </a:r>
          <a:r>
            <a:rPr kumimoji="1" lang="en-US" altLang="ja-JP" sz="1300">
              <a:latin typeface="ＭＳ Ｐゴシック"/>
            </a:rPr>
            <a:t>27</a:t>
          </a:r>
          <a:r>
            <a:rPr kumimoji="1" lang="ja-JP" altLang="en-US" sz="1300">
              <a:latin typeface="ＭＳ Ｐゴシック"/>
            </a:rPr>
            <a:t>年度も</a:t>
          </a:r>
          <a:r>
            <a:rPr kumimoji="1" lang="en-US" altLang="ja-JP" sz="1300">
              <a:latin typeface="ＭＳ Ｐゴシック"/>
            </a:rPr>
            <a:t>0.75</a:t>
          </a:r>
          <a:r>
            <a:rPr kumimoji="1" lang="ja-JP" altLang="en-US" sz="1300">
              <a:latin typeface="ＭＳ Ｐゴシック"/>
            </a:rPr>
            <a:t>となった。アベノミクスの後押しを受け、平成</a:t>
          </a:r>
          <a:r>
            <a:rPr kumimoji="1" lang="en-US" altLang="ja-JP" sz="1300">
              <a:latin typeface="ＭＳ Ｐゴシック"/>
            </a:rPr>
            <a:t>27</a:t>
          </a:r>
          <a:r>
            <a:rPr kumimoji="1" lang="ja-JP" altLang="en-US" sz="1300">
              <a:latin typeface="ＭＳ Ｐゴシック"/>
            </a:rPr>
            <a:t>年度の当市の税収は、産業の発展を担ってきた大企業群の増収増益により増加したが</a:t>
          </a:r>
          <a:r>
            <a:rPr kumimoji="1" lang="en-US" altLang="ja-JP" sz="1300">
              <a:latin typeface="ＭＳ Ｐゴシック"/>
            </a:rPr>
            <a:t>(</a:t>
          </a:r>
          <a:r>
            <a:rPr kumimoji="1" lang="ja-JP" altLang="en-US" sz="1300">
              <a:latin typeface="ＭＳ Ｐゴシック"/>
            </a:rPr>
            <a:t>法人分の税収は前年比</a:t>
          </a:r>
          <a:r>
            <a:rPr kumimoji="1" lang="en-US" altLang="ja-JP" sz="1300">
              <a:latin typeface="ＭＳ Ｐゴシック"/>
            </a:rPr>
            <a:t>405</a:t>
          </a:r>
          <a:r>
            <a:rPr kumimoji="1" lang="ja-JP" altLang="en-US" sz="1300">
              <a:latin typeface="ＭＳ Ｐゴシック"/>
            </a:rPr>
            <a:t>百万円増）、法人分の税収が基準財政収入額に反映されるのが翌年度となることから、類似団体内の順位は下位グループに入っているものの、全国平均、愛媛県平均は上回っている。</a:t>
          </a:r>
          <a:endParaRPr kumimoji="1" lang="en-US" altLang="ja-JP" sz="1300">
            <a:latin typeface="ＭＳ Ｐゴシック"/>
          </a:endParaRPr>
        </a:p>
        <a:p>
          <a:r>
            <a:rPr kumimoji="1" lang="ja-JP" altLang="en-US" sz="1300">
              <a:latin typeface="ＭＳ Ｐゴシック"/>
            </a:rPr>
            <a:t>基準財政収入額のうち、市税については同水準を維持できるよう徴収努力を図るとともに、歳出についてはスクラップ・アンド・ビルドによる抑制を図ることで健全財政の維持を図りたい。</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42635</xdr:rowOff>
    </xdr:to>
    <xdr:cxnSp macro="">
      <xdr:nvCxnSpPr>
        <xdr:cNvPr id="70" name="直線コネクタ 69"/>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59872</xdr:rowOff>
    </xdr:to>
    <xdr:cxnSp macro="">
      <xdr:nvCxnSpPr>
        <xdr:cNvPr id="73" name="直線コネクタ 72"/>
        <xdr:cNvCxnSpPr/>
      </xdr:nvCxnSpPr>
      <xdr:spPr>
        <a:xfrm flipV="1">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77107</xdr:rowOff>
    </xdr:to>
    <xdr:cxnSp macro="">
      <xdr:nvCxnSpPr>
        <xdr:cNvPr id="76" name="直線コネクタ 75"/>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77107</xdr:rowOff>
    </xdr:to>
    <xdr:cxnSp macro="">
      <xdr:nvCxnSpPr>
        <xdr:cNvPr id="79" name="直線コネクタ 78"/>
        <xdr:cNvCxnSpPr/>
      </xdr:nvCxnSpPr>
      <xdr:spPr>
        <a:xfrm>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135362</xdr:rowOff>
    </xdr:from>
    <xdr:ext cx="762000" cy="259045"/>
    <xdr:sp macro="" textlink="">
      <xdr:nvSpPr>
        <xdr:cNvPr id="90"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1" name="円/楕円 90"/>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103612</xdr:rowOff>
    </xdr:from>
    <xdr:ext cx="736600" cy="259045"/>
    <xdr:sp macro="" textlink="">
      <xdr:nvSpPr>
        <xdr:cNvPr id="92" name="テキスト ボックス 91"/>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26307</xdr:rowOff>
    </xdr:from>
    <xdr:to>
      <xdr:col>3</xdr:col>
      <xdr:colOff>330200</xdr:colOff>
      <xdr:row>42</xdr:row>
      <xdr:rowOff>127907</xdr:rowOff>
    </xdr:to>
    <xdr:sp macro="" textlink="">
      <xdr:nvSpPr>
        <xdr:cNvPr id="95" name="円/楕円 94"/>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112684</xdr:rowOff>
    </xdr:from>
    <xdr:ext cx="762000" cy="259045"/>
    <xdr:sp macro="" textlink="">
      <xdr:nvSpPr>
        <xdr:cNvPr id="96" name="テキスト ボックス 95"/>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98" name="テキスト ボックス 97"/>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前年比で</a:t>
          </a:r>
          <a:r>
            <a:rPr kumimoji="1" lang="en-US" altLang="ja-JP" sz="1300">
              <a:latin typeface="ＭＳ Ｐゴシック"/>
            </a:rPr>
            <a:t>4.8</a:t>
          </a:r>
          <a:r>
            <a:rPr kumimoji="1" lang="ja-JP" altLang="en-US" sz="1300">
              <a:latin typeface="ＭＳ Ｐゴシック"/>
            </a:rPr>
            <a:t>ポイント改善している。改善の要因としては、まず、分母の歳入であるが、</a:t>
          </a:r>
          <a:r>
            <a:rPr kumimoji="1" lang="ja-JP" altLang="ja-JP" sz="1300">
              <a:solidFill>
                <a:schemeClr val="dk1"/>
              </a:solidFill>
              <a:latin typeface="+mn-lt"/>
              <a:ea typeface="+mn-ea"/>
              <a:cs typeface="+mn-cs"/>
            </a:rPr>
            <a:t>アベノミクスの後押しを受け、平成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年度の当市の</a:t>
          </a:r>
          <a:r>
            <a:rPr kumimoji="1" lang="ja-JP" altLang="en-US" sz="1300">
              <a:solidFill>
                <a:schemeClr val="dk1"/>
              </a:solidFill>
              <a:latin typeface="+mn-lt"/>
              <a:ea typeface="+mn-ea"/>
              <a:cs typeface="+mn-cs"/>
            </a:rPr>
            <a:t>法人市</a:t>
          </a:r>
          <a:r>
            <a:rPr kumimoji="1" lang="ja-JP" altLang="ja-JP" sz="1300">
              <a:solidFill>
                <a:schemeClr val="dk1"/>
              </a:solidFill>
              <a:latin typeface="+mn-lt"/>
              <a:ea typeface="+mn-ea"/>
              <a:cs typeface="+mn-cs"/>
            </a:rPr>
            <a:t>税</a:t>
          </a:r>
          <a:r>
            <a:rPr kumimoji="1" lang="ja-JP" altLang="en-US" sz="1300">
              <a:solidFill>
                <a:schemeClr val="dk1"/>
              </a:solidFill>
              <a:latin typeface="+mn-lt"/>
              <a:ea typeface="+mn-ea"/>
              <a:cs typeface="+mn-cs"/>
            </a:rPr>
            <a:t>が大幅に増加したことに加え、地方消費税交付金が前年比</a:t>
          </a:r>
          <a:r>
            <a:rPr kumimoji="1" lang="en-US" altLang="ja-JP" sz="1300">
              <a:solidFill>
                <a:schemeClr val="dk1"/>
              </a:solidFill>
              <a:latin typeface="+mn-lt"/>
              <a:ea typeface="+mn-ea"/>
              <a:cs typeface="+mn-cs"/>
            </a:rPr>
            <a:t>967</a:t>
          </a:r>
          <a:r>
            <a:rPr kumimoji="1" lang="ja-JP" altLang="en-US" sz="1300">
              <a:solidFill>
                <a:schemeClr val="dk1"/>
              </a:solidFill>
              <a:latin typeface="+mn-lt"/>
              <a:ea typeface="+mn-ea"/>
              <a:cs typeface="+mn-cs"/>
            </a:rPr>
            <a:t>百万円の増加となっている。また、分子であるが、公債費が</a:t>
          </a:r>
          <a:r>
            <a:rPr kumimoji="1" lang="en-US" altLang="ja-JP" sz="1300">
              <a:solidFill>
                <a:schemeClr val="dk1"/>
              </a:solidFill>
              <a:latin typeface="+mn-lt"/>
              <a:ea typeface="+mn-ea"/>
              <a:cs typeface="+mn-cs"/>
            </a:rPr>
            <a:t>381</a:t>
          </a:r>
          <a:r>
            <a:rPr kumimoji="1" lang="ja-JP" altLang="en-US" sz="1300">
              <a:solidFill>
                <a:schemeClr val="dk1"/>
              </a:solidFill>
              <a:latin typeface="+mn-lt"/>
              <a:ea typeface="+mn-ea"/>
              <a:cs typeface="+mn-cs"/>
            </a:rPr>
            <a:t>百万円の減少で、これは、平成</a:t>
          </a:r>
          <a:r>
            <a:rPr kumimoji="1" lang="en-US" altLang="ja-JP" sz="1300">
              <a:solidFill>
                <a:schemeClr val="dk1"/>
              </a:solidFill>
              <a:latin typeface="+mn-lt"/>
              <a:ea typeface="+mn-ea"/>
              <a:cs typeface="+mn-cs"/>
            </a:rPr>
            <a:t>16</a:t>
          </a:r>
          <a:r>
            <a:rPr kumimoji="1" lang="ja-JP" altLang="en-US" sz="1300">
              <a:solidFill>
                <a:schemeClr val="dk1"/>
              </a:solidFill>
              <a:latin typeface="+mn-lt"/>
              <a:ea typeface="+mn-ea"/>
              <a:cs typeface="+mn-cs"/>
            </a:rPr>
            <a:t>年度に借り入れを行った減税補填債の償還終了によるところが大きい。</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税収については景気の動向が大きく関わることから、引き続いて税の徴収率向上のための努力を図りつつ、税外債権の滞納についても新居浜市債権管理計画に従い債権回収に努めていく。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18034</xdr:rowOff>
    </xdr:from>
    <xdr:to>
      <xdr:col>7</xdr:col>
      <xdr:colOff>152400</xdr:colOff>
      <xdr:row>62</xdr:row>
      <xdr:rowOff>78232</xdr:rowOff>
    </xdr:to>
    <xdr:cxnSp macro="">
      <xdr:nvCxnSpPr>
        <xdr:cNvPr id="131" name="直線コネクタ 130"/>
        <xdr:cNvCxnSpPr/>
      </xdr:nvCxnSpPr>
      <xdr:spPr>
        <a:xfrm flipV="1">
          <a:off x="4114800" y="10476484"/>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100076</xdr:rowOff>
    </xdr:from>
    <xdr:to>
      <xdr:col>6</xdr:col>
      <xdr:colOff>0</xdr:colOff>
      <xdr:row>62</xdr:row>
      <xdr:rowOff>78232</xdr:rowOff>
    </xdr:to>
    <xdr:cxnSp macro="">
      <xdr:nvCxnSpPr>
        <xdr:cNvPr id="134" name="直線コネクタ 133"/>
        <xdr:cNvCxnSpPr/>
      </xdr:nvCxnSpPr>
      <xdr:spPr>
        <a:xfrm>
          <a:off x="3225800" y="1055852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137685</xdr:rowOff>
    </xdr:from>
    <xdr:ext cx="736600" cy="259045"/>
    <xdr:sp macro="" textlink="">
      <xdr:nvSpPr>
        <xdr:cNvPr id="136" name="テキスト ボックス 135"/>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100076</xdr:rowOff>
    </xdr:from>
    <xdr:to>
      <xdr:col>4</xdr:col>
      <xdr:colOff>482600</xdr:colOff>
      <xdr:row>61</xdr:row>
      <xdr:rowOff>167640</xdr:rowOff>
    </xdr:to>
    <xdr:cxnSp macro="">
      <xdr:nvCxnSpPr>
        <xdr:cNvPr id="137" name="直線コネクタ 136"/>
        <xdr:cNvCxnSpPr/>
      </xdr:nvCxnSpPr>
      <xdr:spPr>
        <a:xfrm flipV="1">
          <a:off x="2336800" y="105585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39" name="テキスト ボックス 138"/>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61</xdr:row>
      <xdr:rowOff>167640</xdr:rowOff>
    </xdr:to>
    <xdr:cxnSp macro="">
      <xdr:nvCxnSpPr>
        <xdr:cNvPr id="140" name="直線コネクタ 139"/>
        <xdr:cNvCxnSpPr/>
      </xdr:nvCxnSpPr>
      <xdr:spPr>
        <a:xfrm>
          <a:off x="1447800" y="1048613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42" name="テキスト ボックス 141"/>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44" name="テキスト ボックス 143"/>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138684</xdr:rowOff>
    </xdr:from>
    <xdr:to>
      <xdr:col>7</xdr:col>
      <xdr:colOff>203200</xdr:colOff>
      <xdr:row>61</xdr:row>
      <xdr:rowOff>68834</xdr:rowOff>
    </xdr:to>
    <xdr:sp macro="" textlink="">
      <xdr:nvSpPr>
        <xdr:cNvPr id="150" name="円/楕円 149"/>
        <xdr:cNvSpPr/>
      </xdr:nvSpPr>
      <xdr:spPr>
        <a:xfrm>
          <a:off x="4902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59961</xdr:rowOff>
    </xdr:from>
    <xdr:ext cx="762000" cy="259045"/>
    <xdr:sp macro="" textlink="">
      <xdr:nvSpPr>
        <xdr:cNvPr id="151" name="財政構造の弾力性該当値テキスト"/>
        <xdr:cNvSpPr txBox="1"/>
      </xdr:nvSpPr>
      <xdr:spPr>
        <a:xfrm>
          <a:off x="5041900" y="1034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27432</xdr:rowOff>
    </xdr:from>
    <xdr:to>
      <xdr:col>6</xdr:col>
      <xdr:colOff>50800</xdr:colOff>
      <xdr:row>62</xdr:row>
      <xdr:rowOff>129032</xdr:rowOff>
    </xdr:to>
    <xdr:sp macro="" textlink="">
      <xdr:nvSpPr>
        <xdr:cNvPr id="152" name="円/楕円 151"/>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139209</xdr:rowOff>
    </xdr:from>
    <xdr:ext cx="736600" cy="259045"/>
    <xdr:sp macro="" textlink="">
      <xdr:nvSpPr>
        <xdr:cNvPr id="153" name="テキスト ボックス 152"/>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49276</xdr:rowOff>
    </xdr:from>
    <xdr:to>
      <xdr:col>4</xdr:col>
      <xdr:colOff>533400</xdr:colOff>
      <xdr:row>61</xdr:row>
      <xdr:rowOff>150876</xdr:rowOff>
    </xdr:to>
    <xdr:sp macro="" textlink="">
      <xdr:nvSpPr>
        <xdr:cNvPr id="154" name="円/楕円 153"/>
        <xdr:cNvSpPr/>
      </xdr:nvSpPr>
      <xdr:spPr>
        <a:xfrm>
          <a:off x="3175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55" name="テキスト ボックス 154"/>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6" name="円/楕円 155"/>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57167</xdr:rowOff>
    </xdr:from>
    <xdr:ext cx="762000" cy="259045"/>
    <xdr:sp macro="" textlink="">
      <xdr:nvSpPr>
        <xdr:cNvPr id="157" name="テキスト ボックス 156"/>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8" name="円/楕円 157"/>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59" name="テキスト ボックス 158"/>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[119,148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及び愛媛県平均に比較しても住民負担が少ない。これは、定員管理の適正化による人件費の削減と指定管理制度の導入によるコスト削減に努めた結果である。しかしながら、類似団体内では平均よりも高くなっているが、物件費が大きく影響している。これ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月にオープンした「あかがねミュージアム」に係る運営経費等の増加によるところが大きい。</a:t>
          </a:r>
          <a:endParaRPr kumimoji="1" lang="en-US" altLang="ja-JP" sz="1300">
            <a:latin typeface="ＭＳ Ｐゴシック"/>
          </a:endParaRPr>
        </a:p>
        <a:p>
          <a:r>
            <a:rPr kumimoji="1" lang="ja-JP" altLang="en-US" sz="1300">
              <a:latin typeface="ＭＳ Ｐゴシック"/>
            </a:rPr>
            <a:t>今後は、スクラップ・アンド・ビルドによる事務事業の見直しや、</a:t>
          </a:r>
          <a:r>
            <a:rPr kumimoji="1" lang="ja-JP" altLang="ja-JP" sz="1300">
              <a:solidFill>
                <a:schemeClr val="dk1"/>
              </a:solidFill>
              <a:latin typeface="+mn-lt"/>
              <a:ea typeface="+mn-ea"/>
              <a:cs typeface="+mn-cs"/>
            </a:rPr>
            <a:t>定員管理の適正化をさらにすすめることにより、歳出の</a:t>
          </a:r>
          <a:r>
            <a:rPr kumimoji="1" lang="ja-JP" altLang="en-US" sz="1300">
              <a:solidFill>
                <a:schemeClr val="dk1"/>
              </a:solidFill>
              <a:latin typeface="+mn-lt"/>
              <a:ea typeface="+mn-ea"/>
              <a:cs typeface="+mn-cs"/>
            </a:rPr>
            <a:t>抑制</a:t>
          </a:r>
          <a:r>
            <a:rPr kumimoji="1" lang="ja-JP" altLang="ja-JP" sz="1300">
              <a:solidFill>
                <a:schemeClr val="dk1"/>
              </a:solidFill>
              <a:latin typeface="+mn-lt"/>
              <a:ea typeface="+mn-ea"/>
              <a:cs typeface="+mn-cs"/>
            </a:rPr>
            <a:t>に努める。</a:t>
          </a:r>
          <a:endParaRPr lang="ja-JP" altLang="ja-JP" sz="1300"/>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139545</xdr:rowOff>
    </xdr:from>
    <xdr:to>
      <xdr:col>7</xdr:col>
      <xdr:colOff>152400</xdr:colOff>
      <xdr:row>87</xdr:row>
      <xdr:rowOff>73884</xdr:rowOff>
    </xdr:to>
    <xdr:cxnSp macro="">
      <xdr:nvCxnSpPr>
        <xdr:cNvPr id="194" name="直線コネクタ 193"/>
        <xdr:cNvCxnSpPr/>
      </xdr:nvCxnSpPr>
      <xdr:spPr>
        <a:xfrm>
          <a:off x="4114800" y="14884245"/>
          <a:ext cx="838200" cy="1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7284</xdr:rowOff>
    </xdr:from>
    <xdr:ext cx="762000" cy="259045"/>
    <xdr:sp macro="" textlink="">
      <xdr:nvSpPr>
        <xdr:cNvPr id="195" name="人件費・物件費等の状況平均値テキスト"/>
        <xdr:cNvSpPr txBox="1"/>
      </xdr:nvSpPr>
      <xdr:spPr>
        <a:xfrm>
          <a:off x="5041900" y="14580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11254</xdr:rowOff>
    </xdr:from>
    <xdr:to>
      <xdr:col>6</xdr:col>
      <xdr:colOff>0</xdr:colOff>
      <xdr:row>86</xdr:row>
      <xdr:rowOff>139545</xdr:rowOff>
    </xdr:to>
    <xdr:cxnSp macro="">
      <xdr:nvCxnSpPr>
        <xdr:cNvPr id="197" name="直線コネクタ 196"/>
        <xdr:cNvCxnSpPr/>
      </xdr:nvCxnSpPr>
      <xdr:spPr>
        <a:xfrm>
          <a:off x="3225800" y="14755954"/>
          <a:ext cx="889000" cy="1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9" name="テキスト ボックス 198"/>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11254</xdr:rowOff>
    </xdr:from>
    <xdr:to>
      <xdr:col>4</xdr:col>
      <xdr:colOff>482600</xdr:colOff>
      <xdr:row>86</xdr:row>
      <xdr:rowOff>23981</xdr:rowOff>
    </xdr:to>
    <xdr:cxnSp macro="">
      <xdr:nvCxnSpPr>
        <xdr:cNvPr id="200" name="直線コネクタ 199"/>
        <xdr:cNvCxnSpPr/>
      </xdr:nvCxnSpPr>
      <xdr:spPr>
        <a:xfrm flipV="1">
          <a:off x="2336800" y="14755954"/>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2" name="テキスト ボックス 201"/>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23981</xdr:rowOff>
    </xdr:from>
    <xdr:to>
      <xdr:col>3</xdr:col>
      <xdr:colOff>279400</xdr:colOff>
      <xdr:row>86</xdr:row>
      <xdr:rowOff>45236</xdr:rowOff>
    </xdr:to>
    <xdr:cxnSp macro="">
      <xdr:nvCxnSpPr>
        <xdr:cNvPr id="203" name="直線コネクタ 202"/>
        <xdr:cNvCxnSpPr/>
      </xdr:nvCxnSpPr>
      <xdr:spPr>
        <a:xfrm flipV="1">
          <a:off x="1447800" y="14768681"/>
          <a:ext cx="889000" cy="2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5" name="テキスト ボックス 204"/>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7" name="テキスト ボックス 206"/>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23084</xdr:rowOff>
    </xdr:from>
    <xdr:to>
      <xdr:col>7</xdr:col>
      <xdr:colOff>203200</xdr:colOff>
      <xdr:row>87</xdr:row>
      <xdr:rowOff>124684</xdr:rowOff>
    </xdr:to>
    <xdr:sp macro="" textlink="">
      <xdr:nvSpPr>
        <xdr:cNvPr id="213" name="円/楕円 212"/>
        <xdr:cNvSpPr/>
      </xdr:nvSpPr>
      <xdr:spPr>
        <a:xfrm>
          <a:off x="4902200" y="149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166611</xdr:rowOff>
    </xdr:from>
    <xdr:ext cx="762000" cy="259045"/>
    <xdr:sp macro="" textlink="">
      <xdr:nvSpPr>
        <xdr:cNvPr id="214" name="人件費・物件費等の状況該当値テキスト"/>
        <xdr:cNvSpPr txBox="1"/>
      </xdr:nvSpPr>
      <xdr:spPr>
        <a:xfrm>
          <a:off x="5041900" y="1491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119,148</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88745</xdr:rowOff>
    </xdr:from>
    <xdr:to>
      <xdr:col>6</xdr:col>
      <xdr:colOff>50800</xdr:colOff>
      <xdr:row>87</xdr:row>
      <xdr:rowOff>18895</xdr:rowOff>
    </xdr:to>
    <xdr:sp macro="" textlink="">
      <xdr:nvSpPr>
        <xdr:cNvPr id="215" name="円/楕円 214"/>
        <xdr:cNvSpPr/>
      </xdr:nvSpPr>
      <xdr:spPr>
        <a:xfrm>
          <a:off x="4064000" y="148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3672</xdr:rowOff>
    </xdr:from>
    <xdr:ext cx="736600" cy="259045"/>
    <xdr:sp macro="" textlink="">
      <xdr:nvSpPr>
        <xdr:cNvPr id="216" name="テキスト ボックス 215"/>
        <xdr:cNvSpPr txBox="1"/>
      </xdr:nvSpPr>
      <xdr:spPr>
        <a:xfrm>
          <a:off x="3733800" y="14919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113,887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131904</xdr:rowOff>
    </xdr:from>
    <xdr:to>
      <xdr:col>4</xdr:col>
      <xdr:colOff>533400</xdr:colOff>
      <xdr:row>86</xdr:row>
      <xdr:rowOff>62054</xdr:rowOff>
    </xdr:to>
    <xdr:sp macro="" textlink="">
      <xdr:nvSpPr>
        <xdr:cNvPr id="217" name="円/楕円 216"/>
        <xdr:cNvSpPr/>
      </xdr:nvSpPr>
      <xdr:spPr>
        <a:xfrm>
          <a:off x="3175000" y="147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46831</xdr:rowOff>
    </xdr:from>
    <xdr:ext cx="762000" cy="259045"/>
    <xdr:sp macro="" textlink="">
      <xdr:nvSpPr>
        <xdr:cNvPr id="218" name="テキスト ボックス 217"/>
        <xdr:cNvSpPr txBox="1"/>
      </xdr:nvSpPr>
      <xdr:spPr>
        <a:xfrm>
          <a:off x="2844800" y="147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144631</xdr:rowOff>
    </xdr:from>
    <xdr:to>
      <xdr:col>3</xdr:col>
      <xdr:colOff>330200</xdr:colOff>
      <xdr:row>86</xdr:row>
      <xdr:rowOff>74781</xdr:rowOff>
    </xdr:to>
    <xdr:sp macro="" textlink="">
      <xdr:nvSpPr>
        <xdr:cNvPr id="219" name="円/楕円 218"/>
        <xdr:cNvSpPr/>
      </xdr:nvSpPr>
      <xdr:spPr>
        <a:xfrm>
          <a:off x="2286000" y="147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59558</xdr:rowOff>
    </xdr:from>
    <xdr:ext cx="762000" cy="259045"/>
    <xdr:sp macro="" textlink="">
      <xdr:nvSpPr>
        <xdr:cNvPr id="220" name="テキスト ボックス 219"/>
        <xdr:cNvSpPr txBox="1"/>
      </xdr:nvSpPr>
      <xdr:spPr>
        <a:xfrm>
          <a:off x="1955800" y="1480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108,140</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165886</xdr:rowOff>
    </xdr:from>
    <xdr:to>
      <xdr:col>2</xdr:col>
      <xdr:colOff>127000</xdr:colOff>
      <xdr:row>86</xdr:row>
      <xdr:rowOff>96036</xdr:rowOff>
    </xdr:to>
    <xdr:sp macro="" textlink="">
      <xdr:nvSpPr>
        <xdr:cNvPr id="221" name="円/楕円 220"/>
        <xdr:cNvSpPr/>
      </xdr:nvSpPr>
      <xdr:spPr>
        <a:xfrm>
          <a:off x="1397000" y="147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106213</xdr:rowOff>
    </xdr:from>
    <xdr:ext cx="762000" cy="259045"/>
    <xdr:sp macro="" textlink="">
      <xdr:nvSpPr>
        <xdr:cNvPr id="222" name="テキスト ボックス 221"/>
        <xdr:cNvSpPr txBox="1"/>
      </xdr:nvSpPr>
      <xdr:spPr>
        <a:xfrm>
          <a:off x="1066800" y="1450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国家公務員の給与水準と同水準となっている。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類似団体及び全国市と比較すると、平均を上回る結果となっており、民間給与水準や他の自治体等の動向を十分に注視しながら、住民の理解が得られる給与水準となるよう努める。</a:t>
          </a:r>
          <a:endParaRPr kumimoji="1" lang="en-US" altLang="ja-JP" sz="1300">
            <a:solidFill>
              <a:schemeClr val="dk1"/>
            </a:solidFill>
            <a:latin typeface="+mn-lt"/>
            <a:ea typeface="+mn-ea"/>
            <a:cs typeface="+mn-cs"/>
          </a:endParaRPr>
        </a:p>
        <a:p>
          <a:endParaRPr kumimoji="1" lang="en-US"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84</xdr:row>
      <xdr:rowOff>65314</xdr:rowOff>
    </xdr:to>
    <xdr:cxnSp macro="">
      <xdr:nvCxnSpPr>
        <xdr:cNvPr id="253" name="直線コネクタ 252"/>
        <xdr:cNvCxnSpPr/>
      </xdr:nvCxnSpPr>
      <xdr:spPr>
        <a:xfrm flipV="1">
          <a:off x="17018000" y="13800666"/>
          <a:ext cx="0" cy="666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37391</xdr:rowOff>
    </xdr:from>
    <xdr:ext cx="762000" cy="259045"/>
    <xdr:sp macro="" textlink="">
      <xdr:nvSpPr>
        <xdr:cNvPr id="254" name="給与水準   （国との比較）最小値テキスト"/>
        <xdr:cNvSpPr txBox="1"/>
      </xdr:nvSpPr>
      <xdr:spPr>
        <a:xfrm>
          <a:off x="17106900" y="1443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84</xdr:row>
      <xdr:rowOff>65314</xdr:rowOff>
    </xdr:from>
    <xdr:to>
      <xdr:col>24</xdr:col>
      <xdr:colOff>647700</xdr:colOff>
      <xdr:row>84</xdr:row>
      <xdr:rowOff>65314</xdr:rowOff>
    </xdr:to>
    <xdr:cxnSp macro="">
      <xdr:nvCxnSpPr>
        <xdr:cNvPr id="255" name="直線コネクタ 254"/>
        <xdr:cNvCxnSpPr/>
      </xdr:nvCxnSpPr>
      <xdr:spPr>
        <a:xfrm>
          <a:off x="16929100" y="14467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82</xdr:row>
      <xdr:rowOff>143934</xdr:rowOff>
    </xdr:to>
    <xdr:cxnSp macro="">
      <xdr:nvCxnSpPr>
        <xdr:cNvPr id="258" name="直線コネクタ 257"/>
        <xdr:cNvCxnSpPr/>
      </xdr:nvCxnSpPr>
      <xdr:spPr>
        <a:xfrm>
          <a:off x="16179800" y="1419134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86679</xdr:rowOff>
    </xdr:from>
    <xdr:ext cx="762000" cy="259045"/>
    <xdr:sp macro="" textlink="">
      <xdr:nvSpPr>
        <xdr:cNvPr id="259" name="給与水準   （国との比較）平均値テキスト"/>
        <xdr:cNvSpPr txBox="1"/>
      </xdr:nvSpPr>
      <xdr:spPr>
        <a:xfrm>
          <a:off x="17106900" y="13974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60" name="フローチャート : 判断 259"/>
        <xdr:cNvSpPr/>
      </xdr:nvSpPr>
      <xdr:spPr>
        <a:xfrm>
          <a:off x="169672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132443</xdr:rowOff>
    </xdr:from>
    <xdr:to>
      <xdr:col>23</xdr:col>
      <xdr:colOff>406400</xdr:colOff>
      <xdr:row>82</xdr:row>
      <xdr:rowOff>132443</xdr:rowOff>
    </xdr:to>
    <xdr:cxnSp macro="">
      <xdr:nvCxnSpPr>
        <xdr:cNvPr id="261" name="直線コネクタ 260"/>
        <xdr:cNvCxnSpPr/>
      </xdr:nvCxnSpPr>
      <xdr:spPr>
        <a:xfrm>
          <a:off x="15290800" y="1419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1209</xdr:rowOff>
    </xdr:from>
    <xdr:to>
      <xdr:col>23</xdr:col>
      <xdr:colOff>457200</xdr:colOff>
      <xdr:row>82</xdr:row>
      <xdr:rowOff>102809</xdr:rowOff>
    </xdr:to>
    <xdr:sp macro="" textlink="">
      <xdr:nvSpPr>
        <xdr:cNvPr id="262" name="フローチャート : 判断 261"/>
        <xdr:cNvSpPr/>
      </xdr:nvSpPr>
      <xdr:spPr>
        <a:xfrm>
          <a:off x="16129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63" name="テキスト ボックス 262"/>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88</xdr:row>
      <xdr:rowOff>91923</xdr:rowOff>
    </xdr:to>
    <xdr:cxnSp macro="">
      <xdr:nvCxnSpPr>
        <xdr:cNvPr id="264" name="直線コネクタ 263"/>
        <xdr:cNvCxnSpPr/>
      </xdr:nvCxnSpPr>
      <xdr:spPr>
        <a:xfrm flipV="1">
          <a:off x="14401800" y="14191343"/>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138188</xdr:rowOff>
    </xdr:from>
    <xdr:to>
      <xdr:col>22</xdr:col>
      <xdr:colOff>254000</xdr:colOff>
      <xdr:row>82</xdr:row>
      <xdr:rowOff>68338</xdr:rowOff>
    </xdr:to>
    <xdr:sp macro="" textlink="">
      <xdr:nvSpPr>
        <xdr:cNvPr id="265" name="フローチャート : 判断 264"/>
        <xdr:cNvSpPr/>
      </xdr:nvSpPr>
      <xdr:spPr>
        <a:xfrm>
          <a:off x="15240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78515</xdr:rowOff>
    </xdr:from>
    <xdr:ext cx="762000" cy="259045"/>
    <xdr:sp macro="" textlink="">
      <xdr:nvSpPr>
        <xdr:cNvPr id="266" name="テキスト ボックス 265"/>
        <xdr:cNvSpPr txBox="1"/>
      </xdr:nvSpPr>
      <xdr:spPr>
        <a:xfrm>
          <a:off x="14909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91923</xdr:rowOff>
    </xdr:from>
    <xdr:to>
      <xdr:col>21</xdr:col>
      <xdr:colOff>0</xdr:colOff>
      <xdr:row>89</xdr:row>
      <xdr:rowOff>907</xdr:rowOff>
    </xdr:to>
    <xdr:cxnSp macro="">
      <xdr:nvCxnSpPr>
        <xdr:cNvPr id="267" name="直線コネクタ 266"/>
        <xdr:cNvCxnSpPr/>
      </xdr:nvCxnSpPr>
      <xdr:spPr>
        <a:xfrm flipV="1">
          <a:off x="13512800" y="151795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51707</xdr:rowOff>
    </xdr:from>
    <xdr:to>
      <xdr:col>21</xdr:col>
      <xdr:colOff>50800</xdr:colOff>
      <xdr:row>87</xdr:row>
      <xdr:rowOff>153307</xdr:rowOff>
    </xdr:to>
    <xdr:sp macro="" textlink="">
      <xdr:nvSpPr>
        <xdr:cNvPr id="268" name="フローチャート : 判断 267"/>
        <xdr:cNvSpPr/>
      </xdr:nvSpPr>
      <xdr:spPr>
        <a:xfrm>
          <a:off x="14351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163484</xdr:rowOff>
    </xdr:from>
    <xdr:ext cx="762000" cy="259045"/>
    <xdr:sp macro="" textlink="">
      <xdr:nvSpPr>
        <xdr:cNvPr id="269" name="テキスト ボックス 268"/>
        <xdr:cNvSpPr txBox="1"/>
      </xdr:nvSpPr>
      <xdr:spPr>
        <a:xfrm>
          <a:off x="14020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70" name="フローチャート : 判断 269"/>
        <xdr:cNvSpPr/>
      </xdr:nvSpPr>
      <xdr:spPr>
        <a:xfrm>
          <a:off x="13462000" y="150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71" name="テキスト ボックス 270"/>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7" name="円/楕円 276"/>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65211</xdr:rowOff>
    </xdr:from>
    <xdr:ext cx="762000" cy="259045"/>
    <xdr:sp macro="" textlink="">
      <xdr:nvSpPr>
        <xdr:cNvPr id="278" name="給与水準   （国との比較）該当値テキスト"/>
        <xdr:cNvSpPr txBox="1"/>
      </xdr:nvSpPr>
      <xdr:spPr>
        <a:xfrm>
          <a:off x="17106900" y="1412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81643</xdr:rowOff>
    </xdr:from>
    <xdr:to>
      <xdr:col>23</xdr:col>
      <xdr:colOff>457200</xdr:colOff>
      <xdr:row>83</xdr:row>
      <xdr:rowOff>11793</xdr:rowOff>
    </xdr:to>
    <xdr:sp macro="" textlink="">
      <xdr:nvSpPr>
        <xdr:cNvPr id="279" name="円/楕円 278"/>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168020</xdr:rowOff>
    </xdr:from>
    <xdr:ext cx="736600" cy="259045"/>
    <xdr:sp macro="" textlink="">
      <xdr:nvSpPr>
        <xdr:cNvPr id="280" name="テキスト ボックス 279"/>
        <xdr:cNvSpPr txBox="1"/>
      </xdr:nvSpPr>
      <xdr:spPr>
        <a:xfrm>
          <a:off x="15798800" y="1422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81" name="円/楕円 280"/>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82" name="テキスト ボックス 281"/>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41123</xdr:rowOff>
    </xdr:from>
    <xdr:to>
      <xdr:col>21</xdr:col>
      <xdr:colOff>50800</xdr:colOff>
      <xdr:row>88</xdr:row>
      <xdr:rowOff>142723</xdr:rowOff>
    </xdr:to>
    <xdr:sp macro="" textlink="">
      <xdr:nvSpPr>
        <xdr:cNvPr id="283" name="円/楕円 282"/>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127500</xdr:rowOff>
    </xdr:from>
    <xdr:ext cx="762000" cy="259045"/>
    <xdr:sp macro="" textlink="">
      <xdr:nvSpPr>
        <xdr:cNvPr id="284" name="テキスト ボックス 283"/>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5" name="円/楕円 284"/>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86" name="テキスト ボックス 285"/>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人口千人当たりの職員数は全国平均を下回っており、ここ数年では類似団体のほぼ平均値を維持している。今後においても施設再編及び管理手法適正化による管理経費の節減、抑制に努め、現在の水準を維持できるよう努める。</a:t>
          </a:r>
          <a:endParaRPr lang="ja-JP" altLang="ja-JP" sz="1300">
            <a:solidFill>
              <a:schemeClr val="dk1"/>
            </a:solidFill>
            <a:latin typeface="+mn-lt"/>
            <a:ea typeface="+mn-ea"/>
            <a:cs typeface="+mn-cs"/>
          </a:endParaRPr>
        </a:p>
        <a:p>
          <a:pPr rtl="0" eaLnBrk="1" fontAlgn="auto" latinLnBrk="0" hangingPunct="1"/>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8" name="直線コネクタ 317"/>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9"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20" name="直線コネクタ 319"/>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1"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2" name="直線コネクタ 321"/>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127181</xdr:rowOff>
    </xdr:from>
    <xdr:to>
      <xdr:col>24</xdr:col>
      <xdr:colOff>558800</xdr:colOff>
      <xdr:row>62</xdr:row>
      <xdr:rowOff>137523</xdr:rowOff>
    </xdr:to>
    <xdr:cxnSp macro="">
      <xdr:nvCxnSpPr>
        <xdr:cNvPr id="323" name="直線コネクタ 322"/>
        <xdr:cNvCxnSpPr/>
      </xdr:nvCxnSpPr>
      <xdr:spPr>
        <a:xfrm>
          <a:off x="16179800" y="1075708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4"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5" name="フローチャート : 判断 324"/>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89263</xdr:rowOff>
    </xdr:from>
    <xdr:to>
      <xdr:col>23</xdr:col>
      <xdr:colOff>406400</xdr:colOff>
      <xdr:row>62</xdr:row>
      <xdr:rowOff>127181</xdr:rowOff>
    </xdr:to>
    <xdr:cxnSp macro="">
      <xdr:nvCxnSpPr>
        <xdr:cNvPr id="326" name="直線コネクタ 325"/>
        <xdr:cNvCxnSpPr/>
      </xdr:nvCxnSpPr>
      <xdr:spPr>
        <a:xfrm>
          <a:off x="15290800" y="1071916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7" name="フローチャート : 判断 326"/>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28" name="テキスト ボックス 327"/>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89263</xdr:rowOff>
    </xdr:from>
    <xdr:to>
      <xdr:col>22</xdr:col>
      <xdr:colOff>203200</xdr:colOff>
      <xdr:row>62</xdr:row>
      <xdr:rowOff>92710</xdr:rowOff>
    </xdr:to>
    <xdr:cxnSp macro="">
      <xdr:nvCxnSpPr>
        <xdr:cNvPr id="329" name="直線コネクタ 328"/>
        <xdr:cNvCxnSpPr/>
      </xdr:nvCxnSpPr>
      <xdr:spPr>
        <a:xfrm flipV="1">
          <a:off x="14401800" y="107191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30" name="フローチャート : 判断 329"/>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166205</xdr:rowOff>
    </xdr:from>
    <xdr:ext cx="762000" cy="259045"/>
    <xdr:sp macro="" textlink="">
      <xdr:nvSpPr>
        <xdr:cNvPr id="331" name="テキスト ボックス 330"/>
        <xdr:cNvSpPr txBox="1"/>
      </xdr:nvSpPr>
      <xdr:spPr>
        <a:xfrm>
          <a:off x="14909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92710</xdr:rowOff>
    </xdr:from>
    <xdr:to>
      <xdr:col>21</xdr:col>
      <xdr:colOff>0</xdr:colOff>
      <xdr:row>62</xdr:row>
      <xdr:rowOff>92710</xdr:rowOff>
    </xdr:to>
    <xdr:cxnSp macro="">
      <xdr:nvCxnSpPr>
        <xdr:cNvPr id="332" name="直線コネクタ 331"/>
        <xdr:cNvCxnSpPr/>
      </xdr:nvCxnSpPr>
      <xdr:spPr>
        <a:xfrm>
          <a:off x="13512800" y="1072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3" name="フローチャート : 判断 332"/>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34" name="テキスト ボックス 333"/>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5" name="フローチャート : 判断 334"/>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80934</xdr:rowOff>
    </xdr:from>
    <xdr:ext cx="762000" cy="259045"/>
    <xdr:sp macro="" textlink="">
      <xdr:nvSpPr>
        <xdr:cNvPr id="336" name="テキスト ボックス 335"/>
        <xdr:cNvSpPr txBox="1"/>
      </xdr:nvSpPr>
      <xdr:spPr>
        <a:xfrm>
          <a:off x="13131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86723</xdr:rowOff>
    </xdr:from>
    <xdr:to>
      <xdr:col>24</xdr:col>
      <xdr:colOff>609600</xdr:colOff>
      <xdr:row>63</xdr:row>
      <xdr:rowOff>16873</xdr:rowOff>
    </xdr:to>
    <xdr:sp macro="" textlink="">
      <xdr:nvSpPr>
        <xdr:cNvPr id="342" name="円/楕円 341"/>
        <xdr:cNvSpPr/>
      </xdr:nvSpPr>
      <xdr:spPr>
        <a:xfrm>
          <a:off x="16967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58800</xdr:rowOff>
    </xdr:from>
    <xdr:ext cx="762000" cy="259045"/>
    <xdr:sp macro="" textlink="">
      <xdr:nvSpPr>
        <xdr:cNvPr id="343" name="定員管理の状況該当値テキスト"/>
        <xdr:cNvSpPr txBox="1"/>
      </xdr:nvSpPr>
      <xdr:spPr>
        <a:xfrm>
          <a:off x="17106900" y="1068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76381</xdr:rowOff>
    </xdr:from>
    <xdr:to>
      <xdr:col>23</xdr:col>
      <xdr:colOff>457200</xdr:colOff>
      <xdr:row>63</xdr:row>
      <xdr:rowOff>6531</xdr:rowOff>
    </xdr:to>
    <xdr:sp macro="" textlink="">
      <xdr:nvSpPr>
        <xdr:cNvPr id="344" name="円/楕円 343"/>
        <xdr:cNvSpPr/>
      </xdr:nvSpPr>
      <xdr:spPr>
        <a:xfrm>
          <a:off x="16129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162758</xdr:rowOff>
    </xdr:from>
    <xdr:ext cx="736600" cy="259045"/>
    <xdr:sp macro="" textlink="">
      <xdr:nvSpPr>
        <xdr:cNvPr id="345" name="テキスト ボックス 344"/>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38463</xdr:rowOff>
    </xdr:from>
    <xdr:to>
      <xdr:col>22</xdr:col>
      <xdr:colOff>254000</xdr:colOff>
      <xdr:row>62</xdr:row>
      <xdr:rowOff>140063</xdr:rowOff>
    </xdr:to>
    <xdr:sp macro="" textlink="">
      <xdr:nvSpPr>
        <xdr:cNvPr id="346" name="円/楕円 345"/>
        <xdr:cNvSpPr/>
      </xdr:nvSpPr>
      <xdr:spPr>
        <a:xfrm>
          <a:off x="15240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150240</xdr:rowOff>
    </xdr:from>
    <xdr:ext cx="762000" cy="259045"/>
    <xdr:sp macro="" textlink="">
      <xdr:nvSpPr>
        <xdr:cNvPr id="347" name="テキスト ボックス 346"/>
        <xdr:cNvSpPr txBox="1"/>
      </xdr:nvSpPr>
      <xdr:spPr>
        <a:xfrm>
          <a:off x="14909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41910</xdr:rowOff>
    </xdr:from>
    <xdr:to>
      <xdr:col>21</xdr:col>
      <xdr:colOff>50800</xdr:colOff>
      <xdr:row>62</xdr:row>
      <xdr:rowOff>143510</xdr:rowOff>
    </xdr:to>
    <xdr:sp macro="" textlink="">
      <xdr:nvSpPr>
        <xdr:cNvPr id="348" name="円/楕円 347"/>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49" name="テキスト ボックス 348"/>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50" name="円/楕円 349"/>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51" name="テキスト ボックス 350"/>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latin typeface="+mn-lt"/>
              <a:ea typeface="+mn-ea"/>
              <a:cs typeface="+mn-cs"/>
            </a:rPr>
            <a:t>類似団体の比較においては引き続いて平均を下回っている。</a:t>
          </a:r>
          <a:r>
            <a:rPr lang="ja-JP" altLang="en-US" sz="1300" b="0" i="0" baseline="0">
              <a:solidFill>
                <a:schemeClr val="dk1"/>
              </a:solidFill>
              <a:latin typeface="+mn-lt"/>
              <a:ea typeface="+mn-ea"/>
              <a:cs typeface="+mn-cs"/>
            </a:rPr>
            <a:t>平成１６年度に借り入れを行った減税補填債の償還終了等により元利償還金が</a:t>
          </a:r>
          <a:r>
            <a:rPr lang="en-US" altLang="ja-JP" sz="1300" b="0" i="0" baseline="0">
              <a:solidFill>
                <a:schemeClr val="dk1"/>
              </a:solidFill>
              <a:latin typeface="+mn-lt"/>
              <a:ea typeface="+mn-ea"/>
              <a:cs typeface="+mn-cs"/>
            </a:rPr>
            <a:t>463</a:t>
          </a:r>
          <a:r>
            <a:rPr lang="ja-JP" altLang="en-US" sz="1300" b="0" i="0" baseline="0">
              <a:solidFill>
                <a:schemeClr val="dk1"/>
              </a:solidFill>
              <a:latin typeface="+mn-lt"/>
              <a:ea typeface="+mn-ea"/>
              <a:cs typeface="+mn-cs"/>
            </a:rPr>
            <a:t>百万円減少した</a:t>
          </a:r>
          <a:r>
            <a:rPr lang="ja-JP" altLang="ja-JP" sz="1300" b="0" i="0" baseline="0">
              <a:solidFill>
                <a:schemeClr val="dk1"/>
              </a:solidFill>
              <a:latin typeface="+mn-lt"/>
              <a:ea typeface="+mn-ea"/>
              <a:cs typeface="+mn-cs"/>
            </a:rPr>
            <a:t>結果、単年度比較で指数が</a:t>
          </a:r>
          <a:r>
            <a:rPr lang="en-US" altLang="ja-JP" sz="1300" b="0" i="0" baseline="0">
              <a:solidFill>
                <a:schemeClr val="dk1"/>
              </a:solidFill>
              <a:latin typeface="+mn-lt"/>
              <a:ea typeface="+mn-ea"/>
              <a:cs typeface="+mn-cs"/>
            </a:rPr>
            <a:t>1.59</a:t>
          </a:r>
          <a:r>
            <a:rPr lang="ja-JP" altLang="en-US" sz="1300" b="0" i="0" baseline="0">
              <a:solidFill>
                <a:schemeClr val="dk1"/>
              </a:solidFill>
              <a:latin typeface="+mn-lt"/>
              <a:ea typeface="+mn-ea"/>
              <a:cs typeface="+mn-cs"/>
            </a:rPr>
            <a:t>ポイント改善</a:t>
          </a:r>
          <a:r>
            <a:rPr lang="ja-JP" altLang="ja-JP" sz="1300" b="0" i="0" baseline="0">
              <a:solidFill>
                <a:schemeClr val="dk1"/>
              </a:solidFill>
              <a:latin typeface="+mn-lt"/>
              <a:ea typeface="+mn-ea"/>
              <a:cs typeface="+mn-cs"/>
            </a:rPr>
            <a:t>している</a:t>
          </a:r>
          <a:r>
            <a:rPr lang="ja-JP" altLang="en-US"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H26</a:t>
          </a:r>
          <a:r>
            <a:rPr lang="ja-JP" altLang="en-US"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6.58</a:t>
          </a:r>
          <a:r>
            <a:rPr lang="ja-JP" altLang="en-US"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H27:4.99</a:t>
          </a:r>
          <a:r>
            <a:rPr lang="ja-JP" altLang="en-US"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eaLnBrk="1" fontAlgn="base" latinLnBrk="0" hangingPunct="1"/>
          <a:r>
            <a:rPr lang="ja-JP" altLang="en-US" sz="1300" b="0" i="0" baseline="0">
              <a:solidFill>
                <a:schemeClr val="dk1"/>
              </a:solidFill>
              <a:latin typeface="+mn-lt"/>
              <a:ea typeface="+mn-ea"/>
              <a:cs typeface="+mn-cs"/>
            </a:rPr>
            <a:t>元利償還金は、今後も減少傾向にあるが、</a:t>
          </a:r>
          <a:r>
            <a:rPr lang="ja-JP" altLang="ja-JP" sz="1300" b="0" i="0" baseline="0">
              <a:solidFill>
                <a:schemeClr val="dk1"/>
              </a:solidFill>
              <a:latin typeface="+mn-lt"/>
              <a:ea typeface="+mn-ea"/>
              <a:cs typeface="+mn-cs"/>
            </a:rPr>
            <a:t>税収の確保</a:t>
          </a:r>
          <a:r>
            <a:rPr lang="ja-JP" altLang="en-US" sz="1300" b="0" i="0" baseline="0">
              <a:solidFill>
                <a:schemeClr val="dk1"/>
              </a:solidFill>
              <a:latin typeface="+mn-lt"/>
              <a:ea typeface="+mn-ea"/>
              <a:cs typeface="+mn-cs"/>
            </a:rPr>
            <a:t>を</a:t>
          </a:r>
          <a:r>
            <a:rPr lang="ja-JP" altLang="ja-JP" sz="1300" b="0" i="0" baseline="0">
              <a:solidFill>
                <a:schemeClr val="dk1"/>
              </a:solidFill>
              <a:latin typeface="+mn-lt"/>
              <a:ea typeface="+mn-ea"/>
              <a:cs typeface="+mn-cs"/>
            </a:rPr>
            <a:t>図り、現在の水準を維持できるよう努める。</a:t>
          </a:r>
          <a:endParaRPr lang="en-US" altLang="ja-JP" sz="13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30480</xdr:rowOff>
    </xdr:to>
    <xdr:cxnSp macro="">
      <xdr:nvCxnSpPr>
        <xdr:cNvPr id="383" name="直線コネクタ 382"/>
        <xdr:cNvCxnSpPr/>
      </xdr:nvCxnSpPr>
      <xdr:spPr>
        <a:xfrm flipV="1">
          <a:off x="16179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94251</xdr:rowOff>
    </xdr:from>
    <xdr:ext cx="762000" cy="259045"/>
    <xdr:sp macro="" textlink="">
      <xdr:nvSpPr>
        <xdr:cNvPr id="384" name="公債費負担の状況平均値テキスト"/>
        <xdr:cNvSpPr txBox="1"/>
      </xdr:nvSpPr>
      <xdr:spPr>
        <a:xfrm>
          <a:off x="17106900" y="678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5" name="フローチャート : 判断 384"/>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30480</xdr:rowOff>
    </xdr:to>
    <xdr:cxnSp macro="">
      <xdr:nvCxnSpPr>
        <xdr:cNvPr id="386" name="直線コネクタ 385"/>
        <xdr:cNvCxnSpPr/>
      </xdr:nvCxnSpPr>
      <xdr:spPr>
        <a:xfrm>
          <a:off x="15290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7" name="フローチャート : 判断 386"/>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8" name="テキスト ボックス 387"/>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59436</xdr:rowOff>
    </xdr:to>
    <xdr:cxnSp macro="">
      <xdr:nvCxnSpPr>
        <xdr:cNvPr id="389" name="直線コネクタ 388"/>
        <xdr:cNvCxnSpPr/>
      </xdr:nvCxnSpPr>
      <xdr:spPr>
        <a:xfrm flipV="1">
          <a:off x="14401800" y="68884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90" name="フローチャート : 判断 389"/>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91" name="テキスト ボックス 390"/>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20828</xdr:rowOff>
    </xdr:from>
    <xdr:to>
      <xdr:col>21</xdr:col>
      <xdr:colOff>0</xdr:colOff>
      <xdr:row>40</xdr:row>
      <xdr:rowOff>59436</xdr:rowOff>
    </xdr:to>
    <xdr:cxnSp macro="">
      <xdr:nvCxnSpPr>
        <xdr:cNvPr id="392" name="直線コネクタ 391"/>
        <xdr:cNvCxnSpPr/>
      </xdr:nvCxnSpPr>
      <xdr:spPr>
        <a:xfrm>
          <a:off x="13512800" y="68788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3" name="フローチャート : 判断 39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4" name="テキスト ボックス 393"/>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5" name="フローチャート : 判断 394"/>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6" name="テキスト ボックス 395"/>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402" name="円/楕円 401"/>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403"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4" name="円/楕円 403"/>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5" name="テキスト ボックス 404"/>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6" name="円/楕円 405"/>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7" name="テキスト ボックス 406"/>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8636</xdr:rowOff>
    </xdr:from>
    <xdr:to>
      <xdr:col>21</xdr:col>
      <xdr:colOff>50800</xdr:colOff>
      <xdr:row>40</xdr:row>
      <xdr:rowOff>110236</xdr:rowOff>
    </xdr:to>
    <xdr:sp macro="" textlink="">
      <xdr:nvSpPr>
        <xdr:cNvPr id="408" name="円/楕円 407"/>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120413</xdr:rowOff>
    </xdr:from>
    <xdr:ext cx="762000" cy="259045"/>
    <xdr:sp macro="" textlink="">
      <xdr:nvSpPr>
        <xdr:cNvPr id="409" name="テキスト ボックス 408"/>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141478</xdr:rowOff>
    </xdr:from>
    <xdr:to>
      <xdr:col>19</xdr:col>
      <xdr:colOff>533400</xdr:colOff>
      <xdr:row>40</xdr:row>
      <xdr:rowOff>71628</xdr:rowOff>
    </xdr:to>
    <xdr:sp macro="" textlink="">
      <xdr:nvSpPr>
        <xdr:cNvPr id="410" name="円/楕円 409"/>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81805</xdr:rowOff>
    </xdr:from>
    <xdr:ext cx="762000" cy="259045"/>
    <xdr:sp macro="" textlink="">
      <xdr:nvSpPr>
        <xdr:cNvPr id="411" name="テキスト ボックス 410"/>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類似団体の比較においては平均を大きく下回り上位に位置している。退職手当負担見込額</a:t>
          </a:r>
          <a:r>
            <a:rPr kumimoji="1" lang="en-US" altLang="ja-JP" sz="1300">
              <a:latin typeface="ＭＳ Ｐゴシック"/>
            </a:rPr>
            <a:t>(277</a:t>
          </a:r>
          <a:r>
            <a:rPr kumimoji="1" lang="ja-JP" altLang="en-US" sz="1300">
              <a:latin typeface="ＭＳ Ｐゴシック"/>
            </a:rPr>
            <a:t>百万円増</a:t>
          </a:r>
          <a:r>
            <a:rPr kumimoji="1" lang="en-US" altLang="ja-JP" sz="1300">
              <a:latin typeface="ＭＳ Ｐゴシック"/>
            </a:rPr>
            <a:t>)</a:t>
          </a:r>
          <a:r>
            <a:rPr kumimoji="1" lang="ja-JP" altLang="en-US" sz="1300">
              <a:latin typeface="ＭＳ Ｐゴシック"/>
            </a:rPr>
            <a:t>、公営企業債等繰入見込額</a:t>
          </a:r>
          <a:r>
            <a:rPr kumimoji="1" lang="en-US" altLang="ja-JP" sz="1300">
              <a:latin typeface="ＭＳ Ｐゴシック"/>
            </a:rPr>
            <a:t>(253</a:t>
          </a:r>
          <a:r>
            <a:rPr kumimoji="1" lang="ja-JP" altLang="en-US" sz="1300">
              <a:latin typeface="ＭＳ Ｐゴシック"/>
            </a:rPr>
            <a:t>百万円増</a:t>
          </a:r>
          <a:r>
            <a:rPr kumimoji="1" lang="en-US" altLang="ja-JP" sz="1300">
              <a:latin typeface="ＭＳ Ｐゴシック"/>
            </a:rPr>
            <a:t>)</a:t>
          </a:r>
          <a:r>
            <a:rPr kumimoji="1" lang="ja-JP" altLang="en-US" sz="1300">
              <a:latin typeface="ＭＳ Ｐゴシック"/>
            </a:rPr>
            <a:t>等の増により将来負担額が増加し、充当可能基金</a:t>
          </a:r>
          <a:r>
            <a:rPr kumimoji="1" lang="en-US" altLang="ja-JP" sz="1300">
              <a:latin typeface="ＭＳ Ｐゴシック"/>
            </a:rPr>
            <a:t>(433</a:t>
          </a:r>
          <a:r>
            <a:rPr kumimoji="1" lang="ja-JP" altLang="en-US" sz="1300">
              <a:latin typeface="ＭＳ Ｐゴシック"/>
            </a:rPr>
            <a:t>百万円減</a:t>
          </a:r>
          <a:r>
            <a:rPr kumimoji="1" lang="en-US" altLang="ja-JP" sz="1300">
              <a:latin typeface="ＭＳ Ｐゴシック"/>
            </a:rPr>
            <a:t>)</a:t>
          </a:r>
          <a:r>
            <a:rPr kumimoji="1" lang="ja-JP" altLang="en-US" sz="1300">
              <a:latin typeface="ＭＳ Ｐゴシック"/>
            </a:rPr>
            <a:t>、充当可能特定歳入</a:t>
          </a:r>
          <a:r>
            <a:rPr kumimoji="1" lang="en-US" altLang="ja-JP" sz="1300">
              <a:latin typeface="ＭＳ Ｐゴシック"/>
            </a:rPr>
            <a:t>(299</a:t>
          </a:r>
          <a:r>
            <a:rPr kumimoji="1" lang="ja-JP" altLang="en-US" sz="1300">
              <a:latin typeface="ＭＳ Ｐゴシック"/>
            </a:rPr>
            <a:t>百万円減</a:t>
          </a:r>
          <a:r>
            <a:rPr kumimoji="1" lang="en-US" altLang="ja-JP" sz="1300">
              <a:latin typeface="ＭＳ Ｐゴシック"/>
            </a:rPr>
            <a:t>)</a:t>
          </a:r>
          <a:r>
            <a:rPr kumimoji="1" lang="ja-JP" altLang="en-US" sz="1300">
              <a:latin typeface="ＭＳ Ｐゴシック"/>
            </a:rPr>
            <a:t>等が減少したため、比率は前年度に比べると</a:t>
          </a:r>
          <a:r>
            <a:rPr kumimoji="1" lang="en-US" altLang="ja-JP" sz="1300">
              <a:latin typeface="ＭＳ Ｐゴシック"/>
            </a:rPr>
            <a:t>7.7</a:t>
          </a:r>
          <a:r>
            <a:rPr kumimoji="1" lang="ja-JP" altLang="en-US" sz="1300">
              <a:latin typeface="ＭＳ Ｐゴシック"/>
            </a:rPr>
            <a:t>ポイントの増加になるものの、引き続きマイナスとなっている。債務負担行為に基づく支出予定額は年々減少しているが、地方債残高については平成</a:t>
          </a:r>
          <a:r>
            <a:rPr kumimoji="1" lang="en-US" altLang="ja-JP" sz="1300">
              <a:latin typeface="ＭＳ Ｐゴシック"/>
            </a:rPr>
            <a:t>27</a:t>
          </a:r>
          <a:r>
            <a:rPr kumimoji="1" lang="ja-JP" altLang="en-US" sz="1300">
              <a:latin typeface="ＭＳ Ｐゴシック"/>
            </a:rPr>
            <a:t>年度は前年度より</a:t>
          </a:r>
          <a:r>
            <a:rPr kumimoji="1" lang="en-US" altLang="ja-JP" sz="1300">
              <a:latin typeface="ＭＳ Ｐゴシック"/>
            </a:rPr>
            <a:t>235</a:t>
          </a:r>
          <a:r>
            <a:rPr kumimoji="1" lang="ja-JP" altLang="en-US" sz="1300">
              <a:latin typeface="ＭＳ Ｐゴシック"/>
            </a:rPr>
            <a:t>百万円増加したため、事業の重点化を図り、より効果・効率的な行財政運営を継続し、健全財政の維持に努める。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40" name="直線コネクタ 439"/>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41"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2" name="直線コネクタ 441"/>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18728</xdr:rowOff>
    </xdr:from>
    <xdr:ext cx="762000" cy="259045"/>
    <xdr:sp macro="" textlink="">
      <xdr:nvSpPr>
        <xdr:cNvPr id="445" name="将来負担の状況平均値テキスト"/>
        <xdr:cNvSpPr txBox="1"/>
      </xdr:nvSpPr>
      <xdr:spPr>
        <a:xfrm>
          <a:off x="17106900" y="2419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6" name="フローチャート : 判断 445"/>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7" name="フローチャート : 判断 44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8" name="テキスト ボックス 447"/>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49" name="フローチャート :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51" name="フローチャート : 判断 450"/>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2" name="テキスト ボックス 451"/>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3" name="フローチャート : 判断 452"/>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4" name="テキスト ボックス 453"/>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122,347
121,453
234.46
49,354,073
47,878,297
1,098,081
27,240,703
48,032,397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経常収支比率を算出するための人件費は対前年比でプラス</a:t>
          </a:r>
          <a:r>
            <a:rPr kumimoji="1" lang="en-US" altLang="ja-JP" sz="1300">
              <a:latin typeface="ＭＳ Ｐゴシック"/>
            </a:rPr>
            <a:t>74</a:t>
          </a:r>
          <a:r>
            <a:rPr kumimoji="1" lang="ja-JP" altLang="en-US" sz="1300">
              <a:latin typeface="ＭＳ Ｐゴシック"/>
            </a:rPr>
            <a:t>百万円であった。人件費総額は対前年比で△</a:t>
          </a:r>
          <a:r>
            <a:rPr kumimoji="1" lang="en-US" altLang="ja-JP" sz="1300">
              <a:latin typeface="ＭＳ Ｐゴシック"/>
            </a:rPr>
            <a:t>17</a:t>
          </a:r>
          <a:r>
            <a:rPr kumimoji="1" lang="ja-JP" altLang="en-US" sz="1300">
              <a:latin typeface="ＭＳ Ｐゴシック"/>
            </a:rPr>
            <a:t>百万円であることから、経常的経費に充当される財源のうち、平成</a:t>
          </a:r>
          <a:r>
            <a:rPr kumimoji="1" lang="en-US" altLang="ja-JP" sz="1300">
              <a:latin typeface="ＭＳ Ｐゴシック"/>
            </a:rPr>
            <a:t>27</a:t>
          </a:r>
          <a:r>
            <a:rPr kumimoji="1" lang="ja-JP" altLang="en-US" sz="1300">
              <a:latin typeface="ＭＳ Ｐゴシック"/>
            </a:rPr>
            <a:t>年度より開始された多子世帯支援のための保育料減免施策による保育料収入の減少が大きく影響している。</a:t>
          </a:r>
          <a:endParaRPr kumimoji="1" lang="en-US" altLang="ja-JP" sz="1300">
            <a:latin typeface="ＭＳ Ｐゴシック"/>
          </a:endParaRPr>
        </a:p>
        <a:p>
          <a:r>
            <a:rPr kumimoji="1" lang="ja-JP" altLang="en-US" sz="1300">
              <a:latin typeface="ＭＳ Ｐゴシック"/>
            </a:rPr>
            <a:t>他団体との比較では、類似団体平均をを</a:t>
          </a:r>
          <a:r>
            <a:rPr kumimoji="1" lang="en-US" altLang="ja-JP" sz="1300">
              <a:latin typeface="ＭＳ Ｐゴシック"/>
            </a:rPr>
            <a:t>0.1</a:t>
          </a:r>
          <a:r>
            <a:rPr kumimoji="1" lang="ja-JP" altLang="en-US" sz="1300">
              <a:latin typeface="ＭＳ Ｐゴシック"/>
            </a:rPr>
            <a:t>ポイント上回っているが、全国平均を下回っている。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58964</xdr:rowOff>
    </xdr:from>
    <xdr:to>
      <xdr:col>7</xdr:col>
      <xdr:colOff>15875</xdr:colOff>
      <xdr:row>37</xdr:row>
      <xdr:rowOff>124278</xdr:rowOff>
    </xdr:to>
    <xdr:cxnSp macro="">
      <xdr:nvCxnSpPr>
        <xdr:cNvPr id="68" name="直線コネクタ 67"/>
        <xdr:cNvCxnSpPr/>
      </xdr:nvCxnSpPr>
      <xdr:spPr>
        <a:xfrm flipV="1">
          <a:off x="3987800" y="64026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37</xdr:row>
      <xdr:rowOff>124278</xdr:rowOff>
    </xdr:to>
    <xdr:cxnSp macro="">
      <xdr:nvCxnSpPr>
        <xdr:cNvPr id="71" name="直線コネクタ 70"/>
        <xdr:cNvCxnSpPr/>
      </xdr:nvCxnSpPr>
      <xdr:spPr>
        <a:xfrm>
          <a:off x="3098800" y="6446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102507</xdr:rowOff>
    </xdr:from>
    <xdr:to>
      <xdr:col>4</xdr:col>
      <xdr:colOff>346075</xdr:colOff>
      <xdr:row>38</xdr:row>
      <xdr:rowOff>29028</xdr:rowOff>
    </xdr:to>
    <xdr:cxnSp macro="">
      <xdr:nvCxnSpPr>
        <xdr:cNvPr id="74" name="直線コネクタ 73"/>
        <xdr:cNvCxnSpPr/>
      </xdr:nvCxnSpPr>
      <xdr:spPr>
        <a:xfrm flipV="1">
          <a:off x="2209800" y="6446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29028</xdr:rowOff>
    </xdr:from>
    <xdr:to>
      <xdr:col>3</xdr:col>
      <xdr:colOff>142875</xdr:colOff>
      <xdr:row>38</xdr:row>
      <xdr:rowOff>39915</xdr:rowOff>
    </xdr:to>
    <xdr:cxnSp macro="">
      <xdr:nvCxnSpPr>
        <xdr:cNvPr id="77" name="直線コネクタ 76"/>
        <xdr:cNvCxnSpPr/>
      </xdr:nvCxnSpPr>
      <xdr:spPr>
        <a:xfrm flipV="1">
          <a:off x="1320800" y="6544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9" name="テキスト ボックス 78"/>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81" name="テキスト ボックス 80"/>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87" name="円/楕円 86"/>
        <xdr:cNvSpPr/>
      </xdr:nvSpPr>
      <xdr:spPr>
        <a:xfrm>
          <a:off x="4775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151691</xdr:rowOff>
    </xdr:from>
    <xdr:ext cx="762000" cy="259045"/>
    <xdr:sp macro="" textlink="">
      <xdr:nvSpPr>
        <xdr:cNvPr id="88" name="人件費該当値テキスト"/>
        <xdr:cNvSpPr txBox="1"/>
      </xdr:nvSpPr>
      <xdr:spPr>
        <a:xfrm>
          <a:off x="49149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73478</xdr:rowOff>
    </xdr:from>
    <xdr:to>
      <xdr:col>5</xdr:col>
      <xdr:colOff>600075</xdr:colOff>
      <xdr:row>38</xdr:row>
      <xdr:rowOff>3628</xdr:rowOff>
    </xdr:to>
    <xdr:sp macro="" textlink="">
      <xdr:nvSpPr>
        <xdr:cNvPr id="89" name="円/楕円 88"/>
        <xdr:cNvSpPr/>
      </xdr:nvSpPr>
      <xdr:spPr>
        <a:xfrm>
          <a:off x="393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13805</xdr:rowOff>
    </xdr:from>
    <xdr:ext cx="736600" cy="259045"/>
    <xdr:sp macro="" textlink="">
      <xdr:nvSpPr>
        <xdr:cNvPr id="90" name="テキスト ボックス 89"/>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51707</xdr:rowOff>
    </xdr:from>
    <xdr:to>
      <xdr:col>4</xdr:col>
      <xdr:colOff>396875</xdr:colOff>
      <xdr:row>37</xdr:row>
      <xdr:rowOff>153307</xdr:rowOff>
    </xdr:to>
    <xdr:sp macro="" textlink="">
      <xdr:nvSpPr>
        <xdr:cNvPr id="91" name="円/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163484</xdr:rowOff>
    </xdr:from>
    <xdr:ext cx="762000" cy="259045"/>
    <xdr:sp macro="" textlink="">
      <xdr:nvSpPr>
        <xdr:cNvPr id="92" name="テキスト ボックス 91"/>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149678</xdr:rowOff>
    </xdr:from>
    <xdr:to>
      <xdr:col>3</xdr:col>
      <xdr:colOff>193675</xdr:colOff>
      <xdr:row>38</xdr:row>
      <xdr:rowOff>79828</xdr:rowOff>
    </xdr:to>
    <xdr:sp macro="" textlink="">
      <xdr:nvSpPr>
        <xdr:cNvPr id="93" name="円/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94" name="テキスト ボックス 93"/>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95" name="円/楕円 94"/>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100891</xdr:rowOff>
    </xdr:from>
    <xdr:ext cx="762000" cy="259045"/>
    <xdr:sp macro="" textlink="">
      <xdr:nvSpPr>
        <xdr:cNvPr id="96" name="テキスト ボックス 95"/>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物件費は前年比で</a:t>
          </a:r>
          <a:r>
            <a:rPr kumimoji="1" lang="en-US" altLang="ja-JP" sz="1300">
              <a:latin typeface="ＭＳ Ｐゴシック"/>
            </a:rPr>
            <a:t>0.7</a:t>
          </a:r>
          <a:r>
            <a:rPr kumimoji="1" lang="ja-JP" altLang="en-US" sz="1300">
              <a:latin typeface="ＭＳ Ｐゴシック"/>
            </a:rPr>
            <a:t>ポイントの減となっており、類似団体との比較では平均を上回っている。一般財源分の主な減少要素としては、養護老人ホーム費、公立保育所経費の減である。養護老人ホームについては入所者の減少が、また、公立保育所については、臨時保育士の採用不調による支出の減少が主な要因であ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16</xdr:row>
      <xdr:rowOff>1814</xdr:rowOff>
    </xdr:to>
    <xdr:cxnSp macro="">
      <xdr:nvCxnSpPr>
        <xdr:cNvPr id="131" name="直線コネクタ 130"/>
        <xdr:cNvCxnSpPr/>
      </xdr:nvCxnSpPr>
      <xdr:spPr>
        <a:xfrm flipV="1">
          <a:off x="15671800" y="26688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16</xdr:row>
      <xdr:rowOff>1814</xdr:rowOff>
    </xdr:to>
    <xdr:cxnSp macro="">
      <xdr:nvCxnSpPr>
        <xdr:cNvPr id="134" name="直線コネクタ 133"/>
        <xdr:cNvCxnSpPr/>
      </xdr:nvCxnSpPr>
      <xdr:spPr>
        <a:xfrm>
          <a:off x="14782800" y="2690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118836</xdr:rowOff>
    </xdr:to>
    <xdr:cxnSp macro="">
      <xdr:nvCxnSpPr>
        <xdr:cNvPr id="137" name="直線コネクタ 136"/>
        <xdr:cNvCxnSpPr/>
      </xdr:nvCxnSpPr>
      <xdr:spPr>
        <a:xfrm>
          <a:off x="13893800" y="267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15</xdr:row>
      <xdr:rowOff>107950</xdr:rowOff>
    </xdr:to>
    <xdr:cxnSp macro="">
      <xdr:nvCxnSpPr>
        <xdr:cNvPr id="140" name="直線コネクタ 139"/>
        <xdr:cNvCxnSpPr/>
      </xdr:nvCxnSpPr>
      <xdr:spPr>
        <a:xfrm>
          <a:off x="13004800" y="264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2" name="テキスト ボックス 141"/>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46264</xdr:rowOff>
    </xdr:from>
    <xdr:to>
      <xdr:col>24</xdr:col>
      <xdr:colOff>82550</xdr:colOff>
      <xdr:row>15</xdr:row>
      <xdr:rowOff>147864</xdr:rowOff>
    </xdr:to>
    <xdr:sp macro="" textlink="">
      <xdr:nvSpPr>
        <xdr:cNvPr id="150" name="円/楕円 149"/>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62791</xdr:rowOff>
    </xdr:from>
    <xdr:ext cx="762000" cy="259045"/>
    <xdr:sp macro="" textlink="">
      <xdr:nvSpPr>
        <xdr:cNvPr id="151"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52" name="円/楕円 151"/>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53" name="テキスト ボックス 152"/>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68036</xdr:rowOff>
    </xdr:from>
    <xdr:to>
      <xdr:col>21</xdr:col>
      <xdr:colOff>412750</xdr:colOff>
      <xdr:row>15</xdr:row>
      <xdr:rowOff>169636</xdr:rowOff>
    </xdr:to>
    <xdr:sp macro="" textlink="">
      <xdr:nvSpPr>
        <xdr:cNvPr id="154" name="円/楕円 153"/>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55" name="テキスト ボックス 154"/>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6" name="円/楕円 155"/>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7" name="テキスト ボックス 156"/>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8" name="円/楕円 157"/>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9" name="テキスト ボックス 158"/>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生活保護費の減少により前年比</a:t>
          </a:r>
          <a:r>
            <a:rPr kumimoji="1" lang="en-US" altLang="ja-JP" sz="1300">
              <a:latin typeface="ＭＳ Ｐゴシック"/>
            </a:rPr>
            <a:t>0.5</a:t>
          </a:r>
          <a:r>
            <a:rPr kumimoji="1" lang="ja-JP" altLang="en-US" sz="1300">
              <a:latin typeface="ＭＳ Ｐゴシック"/>
            </a:rPr>
            <a:t>ポイントの減となっている。扶助費については、全国的に増加傾向にあることから、今後も適正化を図り、不要な増加を招かないように取り組む。</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146050</xdr:rowOff>
    </xdr:to>
    <xdr:cxnSp macro="">
      <xdr:nvCxnSpPr>
        <xdr:cNvPr id="192" name="直線コネクタ 191"/>
        <xdr:cNvCxnSpPr/>
      </xdr:nvCxnSpPr>
      <xdr:spPr>
        <a:xfrm flipV="1">
          <a:off x="3987800" y="9309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54</xdr:row>
      <xdr:rowOff>146050</xdr:rowOff>
    </xdr:to>
    <xdr:cxnSp macro="">
      <xdr:nvCxnSpPr>
        <xdr:cNvPr id="195" name="直線コネクタ 194"/>
        <xdr:cNvCxnSpPr/>
      </xdr:nvCxnSpPr>
      <xdr:spPr>
        <a:xfrm>
          <a:off x="3098800" y="91186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54</xdr:row>
      <xdr:rowOff>69850</xdr:rowOff>
    </xdr:to>
    <xdr:cxnSp macro="">
      <xdr:nvCxnSpPr>
        <xdr:cNvPr id="198" name="直線コネクタ 197"/>
        <xdr:cNvCxnSpPr/>
      </xdr:nvCxnSpPr>
      <xdr:spPr>
        <a:xfrm flipV="1">
          <a:off x="2209800" y="9118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54</xdr:row>
      <xdr:rowOff>69850</xdr:rowOff>
    </xdr:to>
    <xdr:cxnSp macro="">
      <xdr:nvCxnSpPr>
        <xdr:cNvPr id="201" name="直線コネクタ 200"/>
        <xdr:cNvCxnSpPr/>
      </xdr:nvCxnSpPr>
      <xdr:spPr>
        <a:xfrm>
          <a:off x="1320800" y="9118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5" name="テキスト ボックス 204"/>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11" name="円/楕円 21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1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13" name="円/楕円 212"/>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14" name="テキスト ボックス 213"/>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15" name="円/楕円 214"/>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16" name="テキスト ボックス 215"/>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7" name="円/楕円 216"/>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8" name="テキスト ボックス 217"/>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9" name="円/楕円 218"/>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20" name="テキスト ボックス 219"/>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公共下水道事業への繰出金が減少したほか、渡海船事業に対する繰出金が減少した。渡海船事業に対する繰出金は、県支出金が増加したことにより市の負担が軽減されたことによるものである。</a:t>
          </a:r>
          <a:endParaRPr kumimoji="1" lang="en-US" altLang="ja-JP" sz="1300">
            <a:latin typeface="ＭＳ Ｐゴシック"/>
          </a:endParaRPr>
        </a:p>
        <a:p>
          <a:r>
            <a:rPr kumimoji="1" lang="ja-JP" altLang="en-US" sz="1300">
              <a:latin typeface="ＭＳ Ｐゴシック"/>
            </a:rPr>
            <a:t>今後は、介護保険事業においては新しい総合事業への移行による経費の増加や高齢化に伴う介護給付費・医療費の増加が予想されることから、各経費の適正化に取り組むことにより、抑制に努める。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146050</xdr:rowOff>
    </xdr:to>
    <xdr:cxnSp macro="">
      <xdr:nvCxnSpPr>
        <xdr:cNvPr id="253" name="直線コネクタ 252"/>
        <xdr:cNvCxnSpPr/>
      </xdr:nvCxnSpPr>
      <xdr:spPr>
        <a:xfrm flipV="1">
          <a:off x="15671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146050</xdr:rowOff>
    </xdr:to>
    <xdr:cxnSp macro="">
      <xdr:nvCxnSpPr>
        <xdr:cNvPr id="256" name="直線コネクタ 255"/>
        <xdr:cNvCxnSpPr/>
      </xdr:nvCxnSpPr>
      <xdr:spPr>
        <a:xfrm>
          <a:off x="14782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8" name="テキスト ボックス 25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101600</xdr:rowOff>
    </xdr:from>
    <xdr:to>
      <xdr:col>21</xdr:col>
      <xdr:colOff>361950</xdr:colOff>
      <xdr:row>57</xdr:row>
      <xdr:rowOff>31750</xdr:rowOff>
    </xdr:to>
    <xdr:cxnSp macro="">
      <xdr:nvCxnSpPr>
        <xdr:cNvPr id="259" name="直線コネクタ 258"/>
        <xdr:cNvCxnSpPr/>
      </xdr:nvCxnSpPr>
      <xdr:spPr>
        <a:xfrm>
          <a:off x="13893800" y="970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61" name="テキスト ボックス 260"/>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133350</xdr:rowOff>
    </xdr:from>
    <xdr:to>
      <xdr:col>20</xdr:col>
      <xdr:colOff>158750</xdr:colOff>
      <xdr:row>56</xdr:row>
      <xdr:rowOff>101600</xdr:rowOff>
    </xdr:to>
    <xdr:cxnSp macro="">
      <xdr:nvCxnSpPr>
        <xdr:cNvPr id="262" name="直線コネクタ 261"/>
        <xdr:cNvCxnSpPr/>
      </xdr:nvCxnSpPr>
      <xdr:spPr>
        <a:xfrm>
          <a:off x="13004800" y="9563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2" name="円/楕円 271"/>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73"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4" name="円/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6" name="円/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7" name="テキスト ボックス 27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50800</xdr:rowOff>
    </xdr:from>
    <xdr:to>
      <xdr:col>20</xdr:col>
      <xdr:colOff>209550</xdr:colOff>
      <xdr:row>56</xdr:row>
      <xdr:rowOff>152400</xdr:rowOff>
    </xdr:to>
    <xdr:sp macro="" textlink="">
      <xdr:nvSpPr>
        <xdr:cNvPr id="278" name="円/楕円 277"/>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137177</xdr:rowOff>
    </xdr:from>
    <xdr:ext cx="762000" cy="259045"/>
    <xdr:sp macro="" textlink="">
      <xdr:nvSpPr>
        <xdr:cNvPr id="279" name="テキスト ボックス 278"/>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80" name="円/楕円 279"/>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22877</xdr:rowOff>
    </xdr:from>
    <xdr:ext cx="762000" cy="259045"/>
    <xdr:sp macro="" textlink="">
      <xdr:nvSpPr>
        <xdr:cNvPr id="281" name="テキスト ボックス 280"/>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経常収支比率に占める割合は類似団体内では最も低くなっている。他団体に比べて、一部事務組合負担金、団体交付補助金等が少ないことが要因である。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77470</xdr:rowOff>
    </xdr:from>
    <xdr:to>
      <xdr:col>24</xdr:col>
      <xdr:colOff>31750</xdr:colOff>
      <xdr:row>33</xdr:row>
      <xdr:rowOff>85090</xdr:rowOff>
    </xdr:to>
    <xdr:cxnSp macro="">
      <xdr:nvCxnSpPr>
        <xdr:cNvPr id="313" name="直線コネクタ 312"/>
        <xdr:cNvCxnSpPr/>
      </xdr:nvCxnSpPr>
      <xdr:spPr>
        <a:xfrm flipV="1">
          <a:off x="15671800" y="5735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101617</xdr:rowOff>
    </xdr:from>
    <xdr:ext cx="762000" cy="259045"/>
    <xdr:sp macro="" textlink="">
      <xdr:nvSpPr>
        <xdr:cNvPr id="314"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85090</xdr:rowOff>
    </xdr:from>
    <xdr:to>
      <xdr:col>22</xdr:col>
      <xdr:colOff>565150</xdr:colOff>
      <xdr:row>33</xdr:row>
      <xdr:rowOff>85090</xdr:rowOff>
    </xdr:to>
    <xdr:cxnSp macro="">
      <xdr:nvCxnSpPr>
        <xdr:cNvPr id="316" name="直線コネクタ 315"/>
        <xdr:cNvCxnSpPr/>
      </xdr:nvCxnSpPr>
      <xdr:spPr>
        <a:xfrm>
          <a:off x="14782800" y="574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8" name="テキスト ボックス 317"/>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85090</xdr:rowOff>
    </xdr:from>
    <xdr:to>
      <xdr:col>21</xdr:col>
      <xdr:colOff>361950</xdr:colOff>
      <xdr:row>33</xdr:row>
      <xdr:rowOff>85090</xdr:rowOff>
    </xdr:to>
    <xdr:cxnSp macro="">
      <xdr:nvCxnSpPr>
        <xdr:cNvPr id="319" name="直線コネクタ 318"/>
        <xdr:cNvCxnSpPr/>
      </xdr:nvCxnSpPr>
      <xdr:spPr>
        <a:xfrm>
          <a:off x="13893800" y="574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21" name="テキスト ボックス 320"/>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85090</xdr:rowOff>
    </xdr:from>
    <xdr:to>
      <xdr:col>20</xdr:col>
      <xdr:colOff>158750</xdr:colOff>
      <xdr:row>33</xdr:row>
      <xdr:rowOff>85090</xdr:rowOff>
    </xdr:to>
    <xdr:cxnSp macro="">
      <xdr:nvCxnSpPr>
        <xdr:cNvPr id="322" name="直線コネクタ 321"/>
        <xdr:cNvCxnSpPr/>
      </xdr:nvCxnSpPr>
      <xdr:spPr>
        <a:xfrm>
          <a:off x="13004800" y="574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4" name="テキスト ボックス 32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6" name="テキスト ボックス 32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26670</xdr:rowOff>
    </xdr:from>
    <xdr:to>
      <xdr:col>24</xdr:col>
      <xdr:colOff>82550</xdr:colOff>
      <xdr:row>33</xdr:row>
      <xdr:rowOff>128270</xdr:rowOff>
    </xdr:to>
    <xdr:sp macro="" textlink="">
      <xdr:nvSpPr>
        <xdr:cNvPr id="332" name="円/楕円 331"/>
        <xdr:cNvSpPr/>
      </xdr:nvSpPr>
      <xdr:spPr>
        <a:xfrm>
          <a:off x="16459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106697</xdr:rowOff>
    </xdr:from>
    <xdr:ext cx="762000" cy="259045"/>
    <xdr:sp macro="" textlink="">
      <xdr:nvSpPr>
        <xdr:cNvPr id="333" name="補助費等該当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34290</xdr:rowOff>
    </xdr:from>
    <xdr:to>
      <xdr:col>22</xdr:col>
      <xdr:colOff>615950</xdr:colOff>
      <xdr:row>33</xdr:row>
      <xdr:rowOff>135890</xdr:rowOff>
    </xdr:to>
    <xdr:sp macro="" textlink="">
      <xdr:nvSpPr>
        <xdr:cNvPr id="334" name="円/楕円 333"/>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146067</xdr:rowOff>
    </xdr:from>
    <xdr:ext cx="736600" cy="259045"/>
    <xdr:sp macro="" textlink="">
      <xdr:nvSpPr>
        <xdr:cNvPr id="335" name="テキスト ボックス 334"/>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34290</xdr:rowOff>
    </xdr:from>
    <xdr:to>
      <xdr:col>21</xdr:col>
      <xdr:colOff>412750</xdr:colOff>
      <xdr:row>33</xdr:row>
      <xdr:rowOff>135890</xdr:rowOff>
    </xdr:to>
    <xdr:sp macro="" textlink="">
      <xdr:nvSpPr>
        <xdr:cNvPr id="336" name="円/楕円 335"/>
        <xdr:cNvSpPr/>
      </xdr:nvSpPr>
      <xdr:spPr>
        <a:xfrm>
          <a:off x="14732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146067</xdr:rowOff>
    </xdr:from>
    <xdr:ext cx="762000" cy="259045"/>
    <xdr:sp macro="" textlink="">
      <xdr:nvSpPr>
        <xdr:cNvPr id="337" name="テキスト ボックス 336"/>
        <xdr:cNvSpPr txBox="1"/>
      </xdr:nvSpPr>
      <xdr:spPr>
        <a:xfrm>
          <a:off x="14401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34290</xdr:rowOff>
    </xdr:from>
    <xdr:to>
      <xdr:col>20</xdr:col>
      <xdr:colOff>209550</xdr:colOff>
      <xdr:row>33</xdr:row>
      <xdr:rowOff>135890</xdr:rowOff>
    </xdr:to>
    <xdr:sp macro="" textlink="">
      <xdr:nvSpPr>
        <xdr:cNvPr id="338" name="円/楕円 337"/>
        <xdr:cNvSpPr/>
      </xdr:nvSpPr>
      <xdr:spPr>
        <a:xfrm>
          <a:off x="13843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146067</xdr:rowOff>
    </xdr:from>
    <xdr:ext cx="762000" cy="259045"/>
    <xdr:sp macro="" textlink="">
      <xdr:nvSpPr>
        <xdr:cNvPr id="339" name="テキスト ボックス 338"/>
        <xdr:cNvSpPr txBox="1"/>
      </xdr:nvSpPr>
      <xdr:spPr>
        <a:xfrm>
          <a:off x="13512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34290</xdr:rowOff>
    </xdr:from>
    <xdr:to>
      <xdr:col>19</xdr:col>
      <xdr:colOff>6350</xdr:colOff>
      <xdr:row>33</xdr:row>
      <xdr:rowOff>135890</xdr:rowOff>
    </xdr:to>
    <xdr:sp macro="" textlink="">
      <xdr:nvSpPr>
        <xdr:cNvPr id="340" name="円/楕円 339"/>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146067</xdr:rowOff>
    </xdr:from>
    <xdr:ext cx="762000" cy="259045"/>
    <xdr:sp macro="" textlink="">
      <xdr:nvSpPr>
        <xdr:cNvPr id="341" name="テキスト ボックス 340"/>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年度に借り入れを行った減税補填債</a:t>
          </a:r>
          <a:r>
            <a:rPr kumimoji="1" lang="en-US" altLang="ja-JP" sz="1300">
              <a:solidFill>
                <a:schemeClr val="dk1"/>
              </a:solidFill>
              <a:latin typeface="+mn-lt"/>
              <a:ea typeface="+mn-ea"/>
              <a:cs typeface="+mn-cs"/>
            </a:rPr>
            <a:t>(</a:t>
          </a:r>
          <a:r>
            <a:rPr kumimoji="1" lang="ja-JP" altLang="en-US" sz="1300">
              <a:solidFill>
                <a:schemeClr val="dk1"/>
              </a:solidFill>
              <a:latin typeface="+mn-lt"/>
              <a:ea typeface="+mn-ea"/>
              <a:cs typeface="+mn-cs"/>
            </a:rPr>
            <a:t>平成７年度及び平成８年度に借り入れを行った</a:t>
          </a:r>
          <a:r>
            <a:rPr kumimoji="1" lang="ja-JP" altLang="ja-JP" sz="1300">
              <a:solidFill>
                <a:schemeClr val="dk1"/>
              </a:solidFill>
              <a:latin typeface="+mn-lt"/>
              <a:ea typeface="+mn-ea"/>
              <a:cs typeface="+mn-cs"/>
            </a:rPr>
            <a:t>減税補填債を一括償還したことに伴う借換分）</a:t>
          </a:r>
          <a:r>
            <a:rPr kumimoji="1" lang="ja-JP" altLang="en-US" sz="1300">
              <a:latin typeface="ＭＳ Ｐゴシック"/>
            </a:rPr>
            <a:t>の償還が終了したことにより、前年比で</a:t>
          </a:r>
          <a:r>
            <a:rPr kumimoji="1" lang="en-US" altLang="ja-JP" sz="1300">
              <a:latin typeface="ＭＳ Ｐゴシック"/>
            </a:rPr>
            <a:t>2</a:t>
          </a:r>
          <a:r>
            <a:rPr kumimoji="1" lang="ja-JP" altLang="en-US" sz="1300">
              <a:latin typeface="ＭＳ Ｐゴシック"/>
            </a:rPr>
            <a:t>ポイント改善している。公債費の残高は臨時財政対策債を除いて減少傾向にあるが、駅周辺整備事業等の大規模事業を実施していることが、類似団体と比較して公債費の比率が高い要因となっている。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99568</xdr:rowOff>
    </xdr:to>
    <xdr:cxnSp macro="">
      <xdr:nvCxnSpPr>
        <xdr:cNvPr id="371" name="直線コネクタ 370"/>
        <xdr:cNvCxnSpPr/>
      </xdr:nvCxnSpPr>
      <xdr:spPr>
        <a:xfrm flipV="1">
          <a:off x="3987800" y="133812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99568</xdr:rowOff>
    </xdr:from>
    <xdr:to>
      <xdr:col>5</xdr:col>
      <xdr:colOff>549275</xdr:colOff>
      <xdr:row>78</xdr:row>
      <xdr:rowOff>99568</xdr:rowOff>
    </xdr:to>
    <xdr:cxnSp macro="">
      <xdr:nvCxnSpPr>
        <xdr:cNvPr id="374" name="直線コネクタ 373"/>
        <xdr:cNvCxnSpPr/>
      </xdr:nvCxnSpPr>
      <xdr:spPr>
        <a:xfrm>
          <a:off x="3098800" y="13472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6" name="テキスト ボックス 37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99568</xdr:rowOff>
    </xdr:from>
    <xdr:to>
      <xdr:col>4</xdr:col>
      <xdr:colOff>346075</xdr:colOff>
      <xdr:row>78</xdr:row>
      <xdr:rowOff>113285</xdr:rowOff>
    </xdr:to>
    <xdr:cxnSp macro="">
      <xdr:nvCxnSpPr>
        <xdr:cNvPr id="377" name="直線コネクタ 376"/>
        <xdr:cNvCxnSpPr/>
      </xdr:nvCxnSpPr>
      <xdr:spPr>
        <a:xfrm flipV="1">
          <a:off x="2209800" y="134726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9" name="テキスト ボックス 378"/>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90424</xdr:rowOff>
    </xdr:from>
    <xdr:to>
      <xdr:col>3</xdr:col>
      <xdr:colOff>142875</xdr:colOff>
      <xdr:row>78</xdr:row>
      <xdr:rowOff>113285</xdr:rowOff>
    </xdr:to>
    <xdr:cxnSp macro="">
      <xdr:nvCxnSpPr>
        <xdr:cNvPr id="380" name="直線コネクタ 379"/>
        <xdr:cNvCxnSpPr/>
      </xdr:nvCxnSpPr>
      <xdr:spPr>
        <a:xfrm>
          <a:off x="1320800" y="13463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4" name="テキスト ボックス 383"/>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90" name="円/楕円 389"/>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91"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48768</xdr:rowOff>
    </xdr:from>
    <xdr:to>
      <xdr:col>5</xdr:col>
      <xdr:colOff>600075</xdr:colOff>
      <xdr:row>78</xdr:row>
      <xdr:rowOff>150368</xdr:rowOff>
    </xdr:to>
    <xdr:sp macro="" textlink="">
      <xdr:nvSpPr>
        <xdr:cNvPr id="392" name="円/楕円 391"/>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135145</xdr:rowOff>
    </xdr:from>
    <xdr:ext cx="736600" cy="259045"/>
    <xdr:sp macro="" textlink="">
      <xdr:nvSpPr>
        <xdr:cNvPr id="393" name="テキスト ボックス 392"/>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94" name="円/楕円 393"/>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95" name="テキスト ボックス 394"/>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96" name="円/楕円 395"/>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148862</xdr:rowOff>
    </xdr:from>
    <xdr:ext cx="762000" cy="259045"/>
    <xdr:sp macro="" textlink="">
      <xdr:nvSpPr>
        <xdr:cNvPr id="397" name="テキスト ボックス 396"/>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98" name="円/楕円 397"/>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126001</xdr:rowOff>
    </xdr:from>
    <xdr:ext cx="762000" cy="259045"/>
    <xdr:sp macro="" textlink="">
      <xdr:nvSpPr>
        <xdr:cNvPr id="399" name="テキスト ボックス 398"/>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前年比で改善を示している要因としては、分母である歳入のうち、法人税及び地方消費税交付金の増収が大きく影響していると考える。</a:t>
          </a:r>
          <a:endParaRPr kumimoji="1" lang="en-US" altLang="ja-JP" sz="1300">
            <a:latin typeface="ＭＳ Ｐゴシック"/>
          </a:endParaRPr>
        </a:p>
        <a:p>
          <a:r>
            <a:rPr kumimoji="1" lang="ja-JP" altLang="en-US" sz="1300">
              <a:latin typeface="ＭＳ Ｐゴシック"/>
            </a:rPr>
            <a:t>今後は、高齢化の進展に伴い扶助費が伸び傾向となることが予測されるが、扶助費については適正化を図り、また、その他の経費については</a:t>
          </a:r>
          <a:r>
            <a:rPr kumimoji="1" lang="ja-JP" altLang="ja-JP" sz="1300">
              <a:solidFill>
                <a:schemeClr val="dk1"/>
              </a:solidFill>
              <a:latin typeface="+mn-lt"/>
              <a:ea typeface="+mn-ea"/>
              <a:cs typeface="+mn-cs"/>
            </a:rPr>
            <a:t>スクラップ</a:t>
          </a:r>
          <a:r>
            <a:rPr kumimoji="1" lang="ja-JP" altLang="en-US" sz="1300">
              <a:solidFill>
                <a:schemeClr val="dk1"/>
              </a:solidFill>
              <a:latin typeface="+mn-lt"/>
              <a:ea typeface="+mn-ea"/>
              <a:cs typeface="+mn-cs"/>
            </a:rPr>
            <a:t>・アンド・</a:t>
          </a:r>
          <a:r>
            <a:rPr kumimoji="1" lang="ja-JP" altLang="ja-JP" sz="1300">
              <a:solidFill>
                <a:schemeClr val="dk1"/>
              </a:solidFill>
              <a:latin typeface="+mn-lt"/>
              <a:ea typeface="+mn-ea"/>
              <a:cs typeface="+mn-cs"/>
            </a:rPr>
            <a:t>ビルドによる事務事業の精査を行い、</a:t>
          </a:r>
          <a:r>
            <a:rPr kumimoji="1" lang="ja-JP" altLang="en-US" sz="1300">
              <a:latin typeface="ＭＳ Ｐゴシック"/>
            </a:rPr>
            <a:t>抑制に努めていくことで、同水準を保ちたい。</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74</xdr:row>
      <xdr:rowOff>72136</xdr:rowOff>
    </xdr:to>
    <xdr:cxnSp macro="">
      <xdr:nvCxnSpPr>
        <xdr:cNvPr id="430" name="直線コネクタ 429"/>
        <xdr:cNvCxnSpPr/>
      </xdr:nvCxnSpPr>
      <xdr:spPr>
        <a:xfrm flipV="1">
          <a:off x="15671800" y="1263142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31"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101854</xdr:rowOff>
    </xdr:from>
    <xdr:to>
      <xdr:col>22</xdr:col>
      <xdr:colOff>565150</xdr:colOff>
      <xdr:row>74</xdr:row>
      <xdr:rowOff>72136</xdr:rowOff>
    </xdr:to>
    <xdr:cxnSp macro="">
      <xdr:nvCxnSpPr>
        <xdr:cNvPr id="433" name="直線コネクタ 432"/>
        <xdr:cNvCxnSpPr/>
      </xdr:nvCxnSpPr>
      <xdr:spPr>
        <a:xfrm>
          <a:off x="14782800" y="1261770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5" name="テキスト ボックス 434"/>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101854</xdr:rowOff>
    </xdr:from>
    <xdr:to>
      <xdr:col>21</xdr:col>
      <xdr:colOff>361950</xdr:colOff>
      <xdr:row>73</xdr:row>
      <xdr:rowOff>152146</xdr:rowOff>
    </xdr:to>
    <xdr:cxnSp macro="">
      <xdr:nvCxnSpPr>
        <xdr:cNvPr id="436" name="直線コネクタ 435"/>
        <xdr:cNvCxnSpPr/>
      </xdr:nvCxnSpPr>
      <xdr:spPr>
        <a:xfrm flipV="1">
          <a:off x="13893800" y="126177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8" name="テキスト ボックス 437"/>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42418</xdr:rowOff>
    </xdr:from>
    <xdr:to>
      <xdr:col>20</xdr:col>
      <xdr:colOff>158750</xdr:colOff>
      <xdr:row>73</xdr:row>
      <xdr:rowOff>152146</xdr:rowOff>
    </xdr:to>
    <xdr:cxnSp macro="">
      <xdr:nvCxnSpPr>
        <xdr:cNvPr id="439" name="直線コネクタ 438"/>
        <xdr:cNvCxnSpPr/>
      </xdr:nvCxnSpPr>
      <xdr:spPr>
        <a:xfrm>
          <a:off x="13004800" y="12558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1" name="テキスト ボックス 440"/>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64770</xdr:rowOff>
    </xdr:from>
    <xdr:to>
      <xdr:col>24</xdr:col>
      <xdr:colOff>82550</xdr:colOff>
      <xdr:row>73</xdr:row>
      <xdr:rowOff>166370</xdr:rowOff>
    </xdr:to>
    <xdr:sp macro="" textlink="">
      <xdr:nvSpPr>
        <xdr:cNvPr id="449" name="円/楕円 448"/>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144797</xdr:rowOff>
    </xdr:from>
    <xdr:ext cx="762000" cy="259045"/>
    <xdr:sp macro="" textlink="">
      <xdr:nvSpPr>
        <xdr:cNvPr id="450" name="公債費以外該当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21336</xdr:rowOff>
    </xdr:from>
    <xdr:to>
      <xdr:col>22</xdr:col>
      <xdr:colOff>615950</xdr:colOff>
      <xdr:row>74</xdr:row>
      <xdr:rowOff>122936</xdr:rowOff>
    </xdr:to>
    <xdr:sp macro="" textlink="">
      <xdr:nvSpPr>
        <xdr:cNvPr id="451" name="円/楕円 450"/>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133113</xdr:rowOff>
    </xdr:from>
    <xdr:ext cx="736600" cy="259045"/>
    <xdr:sp macro="" textlink="">
      <xdr:nvSpPr>
        <xdr:cNvPr id="452" name="テキスト ボックス 451"/>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51054</xdr:rowOff>
    </xdr:from>
    <xdr:to>
      <xdr:col>21</xdr:col>
      <xdr:colOff>412750</xdr:colOff>
      <xdr:row>73</xdr:row>
      <xdr:rowOff>152654</xdr:rowOff>
    </xdr:to>
    <xdr:sp macro="" textlink="">
      <xdr:nvSpPr>
        <xdr:cNvPr id="453" name="円/楕円 452"/>
        <xdr:cNvSpPr/>
      </xdr:nvSpPr>
      <xdr:spPr>
        <a:xfrm>
          <a:off x="14732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162831</xdr:rowOff>
    </xdr:from>
    <xdr:ext cx="762000" cy="259045"/>
    <xdr:sp macro="" textlink="">
      <xdr:nvSpPr>
        <xdr:cNvPr id="454" name="テキスト ボックス 453"/>
        <xdr:cNvSpPr txBox="1"/>
      </xdr:nvSpPr>
      <xdr:spPr>
        <a:xfrm>
          <a:off x="14401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101346</xdr:rowOff>
    </xdr:from>
    <xdr:to>
      <xdr:col>20</xdr:col>
      <xdr:colOff>209550</xdr:colOff>
      <xdr:row>74</xdr:row>
      <xdr:rowOff>31496</xdr:rowOff>
    </xdr:to>
    <xdr:sp macro="" textlink="">
      <xdr:nvSpPr>
        <xdr:cNvPr id="455" name="円/楕円 454"/>
        <xdr:cNvSpPr/>
      </xdr:nvSpPr>
      <xdr:spPr>
        <a:xfrm>
          <a:off x="13843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41673</xdr:rowOff>
    </xdr:from>
    <xdr:ext cx="762000" cy="259045"/>
    <xdr:sp macro="" textlink="">
      <xdr:nvSpPr>
        <xdr:cNvPr id="456" name="テキスト ボックス 455"/>
        <xdr:cNvSpPr txBox="1"/>
      </xdr:nvSpPr>
      <xdr:spPr>
        <a:xfrm>
          <a:off x="13512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163068</xdr:rowOff>
    </xdr:from>
    <xdr:to>
      <xdr:col>19</xdr:col>
      <xdr:colOff>6350</xdr:colOff>
      <xdr:row>73</xdr:row>
      <xdr:rowOff>93218</xdr:rowOff>
    </xdr:to>
    <xdr:sp macro="" textlink="">
      <xdr:nvSpPr>
        <xdr:cNvPr id="457" name="円/楕円 456"/>
        <xdr:cNvSpPr/>
      </xdr:nvSpPr>
      <xdr:spPr>
        <a:xfrm>
          <a:off x="12954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103395</xdr:rowOff>
    </xdr:from>
    <xdr:ext cx="762000" cy="259045"/>
    <xdr:sp macro="" textlink="">
      <xdr:nvSpPr>
        <xdr:cNvPr id="458" name="テキスト ボックス 457"/>
        <xdr:cNvSpPr txBox="1"/>
      </xdr:nvSpPr>
      <xdr:spPr>
        <a:xfrm>
          <a:off x="12623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愛媛県新居浜市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163119</xdr:rowOff>
    </xdr:from>
    <xdr:to>
      <xdr:col>4</xdr:col>
      <xdr:colOff>1117600</xdr:colOff>
      <xdr:row>17</xdr:row>
      <xdr:rowOff>33503</xdr:rowOff>
    </xdr:to>
    <xdr:cxnSp macro="">
      <xdr:nvCxnSpPr>
        <xdr:cNvPr id="50" name="直線コネクタ 49"/>
        <xdr:cNvCxnSpPr/>
      </xdr:nvCxnSpPr>
      <xdr:spPr bwMode="auto">
        <a:xfrm flipV="1">
          <a:off x="5003800" y="2953944"/>
          <a:ext cx="6477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147896</xdr:rowOff>
    </xdr:from>
    <xdr:ext cx="762000" cy="259045"/>
    <xdr:sp macro="" textlink="">
      <xdr:nvSpPr>
        <xdr:cNvPr id="51" name="人口1人当たり決算額の推移平均値テキスト130"/>
        <xdr:cNvSpPr txBox="1"/>
      </xdr:nvSpPr>
      <xdr:spPr>
        <a:xfrm>
          <a:off x="5740400" y="29387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33503</xdr:rowOff>
    </xdr:from>
    <xdr:to>
      <xdr:col>4</xdr:col>
      <xdr:colOff>469900</xdr:colOff>
      <xdr:row>17</xdr:row>
      <xdr:rowOff>147460</xdr:rowOff>
    </xdr:to>
    <xdr:cxnSp macro="">
      <xdr:nvCxnSpPr>
        <xdr:cNvPr id="53" name="直線コネクタ 52"/>
        <xdr:cNvCxnSpPr/>
      </xdr:nvCxnSpPr>
      <xdr:spPr bwMode="auto">
        <a:xfrm flipV="1">
          <a:off x="4305300" y="2995778"/>
          <a:ext cx="698500" cy="11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77220</xdr:rowOff>
    </xdr:from>
    <xdr:ext cx="736600" cy="259045"/>
    <xdr:sp macro="" textlink="">
      <xdr:nvSpPr>
        <xdr:cNvPr id="55" name="テキスト ボックス 54"/>
        <xdr:cNvSpPr txBox="1"/>
      </xdr:nvSpPr>
      <xdr:spPr>
        <a:xfrm>
          <a:off x="4622800" y="269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62992</xdr:rowOff>
    </xdr:from>
    <xdr:to>
      <xdr:col>3</xdr:col>
      <xdr:colOff>904875</xdr:colOff>
      <xdr:row>17</xdr:row>
      <xdr:rowOff>147460</xdr:rowOff>
    </xdr:to>
    <xdr:cxnSp macro="">
      <xdr:nvCxnSpPr>
        <xdr:cNvPr id="56" name="直線コネクタ 55"/>
        <xdr:cNvCxnSpPr/>
      </xdr:nvCxnSpPr>
      <xdr:spPr bwMode="auto">
        <a:xfrm>
          <a:off x="3606800" y="3025267"/>
          <a:ext cx="6985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128389</xdr:rowOff>
    </xdr:from>
    <xdr:ext cx="762000" cy="259045"/>
    <xdr:sp macro="" textlink="">
      <xdr:nvSpPr>
        <xdr:cNvPr id="58" name="テキスト ボックス 57"/>
        <xdr:cNvSpPr txBox="1"/>
      </xdr:nvSpPr>
      <xdr:spPr>
        <a:xfrm>
          <a:off x="3924300" y="2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51676</xdr:rowOff>
    </xdr:from>
    <xdr:to>
      <xdr:col>3</xdr:col>
      <xdr:colOff>206375</xdr:colOff>
      <xdr:row>17</xdr:row>
      <xdr:rowOff>62992</xdr:rowOff>
    </xdr:to>
    <xdr:cxnSp macro="">
      <xdr:nvCxnSpPr>
        <xdr:cNvPr id="59" name="直線コネクタ 58"/>
        <xdr:cNvCxnSpPr/>
      </xdr:nvCxnSpPr>
      <xdr:spPr bwMode="auto">
        <a:xfrm>
          <a:off x="2908300" y="3013951"/>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47655</xdr:rowOff>
    </xdr:from>
    <xdr:ext cx="762000" cy="259045"/>
    <xdr:sp macro="" textlink="">
      <xdr:nvSpPr>
        <xdr:cNvPr id="61" name="テキスト ボックス 60"/>
        <xdr:cNvSpPr txBox="1"/>
      </xdr:nvSpPr>
      <xdr:spPr>
        <a:xfrm>
          <a:off x="3225800" y="266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125684</xdr:rowOff>
    </xdr:from>
    <xdr:ext cx="762000" cy="259045"/>
    <xdr:sp macro="" textlink="">
      <xdr:nvSpPr>
        <xdr:cNvPr id="63" name="テキスト ボックス 62"/>
        <xdr:cNvSpPr txBox="1"/>
      </xdr:nvSpPr>
      <xdr:spPr>
        <a:xfrm>
          <a:off x="2527300" y="25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112319</xdr:rowOff>
    </xdr:from>
    <xdr:to>
      <xdr:col>5</xdr:col>
      <xdr:colOff>34925</xdr:colOff>
      <xdr:row>17</xdr:row>
      <xdr:rowOff>42469</xdr:rowOff>
    </xdr:to>
    <xdr:sp macro="" textlink="">
      <xdr:nvSpPr>
        <xdr:cNvPr id="69" name="円/楕円 68"/>
        <xdr:cNvSpPr/>
      </xdr:nvSpPr>
      <xdr:spPr bwMode="auto">
        <a:xfrm>
          <a:off x="5600700" y="290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128846</xdr:rowOff>
    </xdr:from>
    <xdr:ext cx="762000" cy="259045"/>
    <xdr:sp macro="" textlink="">
      <xdr:nvSpPr>
        <xdr:cNvPr id="70" name="人口1人当たり決算額の推移該当値テキスト130"/>
        <xdr:cNvSpPr txBox="1"/>
      </xdr:nvSpPr>
      <xdr:spPr>
        <a:xfrm>
          <a:off x="5740400" y="274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65,802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154153</xdr:rowOff>
    </xdr:from>
    <xdr:to>
      <xdr:col>4</xdr:col>
      <xdr:colOff>520700</xdr:colOff>
      <xdr:row>17</xdr:row>
      <xdr:rowOff>84303</xdr:rowOff>
    </xdr:to>
    <xdr:sp macro="" textlink="">
      <xdr:nvSpPr>
        <xdr:cNvPr id="71" name="円/楕円 70"/>
        <xdr:cNvSpPr/>
      </xdr:nvSpPr>
      <xdr:spPr bwMode="auto">
        <a:xfrm>
          <a:off x="4953000" y="2944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69080</xdr:rowOff>
    </xdr:from>
    <xdr:ext cx="736600" cy="259045"/>
    <xdr:sp macro="" textlink="">
      <xdr:nvSpPr>
        <xdr:cNvPr id="72" name="テキスト ボックス 71"/>
        <xdr:cNvSpPr txBox="1"/>
      </xdr:nvSpPr>
      <xdr:spPr>
        <a:xfrm>
          <a:off x="4622800" y="3031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64,704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96660</xdr:rowOff>
    </xdr:from>
    <xdr:to>
      <xdr:col>3</xdr:col>
      <xdr:colOff>955675</xdr:colOff>
      <xdr:row>18</xdr:row>
      <xdr:rowOff>26810</xdr:rowOff>
    </xdr:to>
    <xdr:sp macro="" textlink="">
      <xdr:nvSpPr>
        <xdr:cNvPr id="73" name="円/楕円 72"/>
        <xdr:cNvSpPr/>
      </xdr:nvSpPr>
      <xdr:spPr bwMode="auto">
        <a:xfrm>
          <a:off x="4254500" y="3058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11587</xdr:rowOff>
    </xdr:from>
    <xdr:ext cx="762000" cy="259045"/>
    <xdr:sp macro="" textlink="">
      <xdr:nvSpPr>
        <xdr:cNvPr id="74" name="テキスト ボックス 73"/>
        <xdr:cNvSpPr txBox="1"/>
      </xdr:nvSpPr>
      <xdr:spPr>
        <a:xfrm>
          <a:off x="3924300" y="314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12192</xdr:rowOff>
    </xdr:from>
    <xdr:to>
      <xdr:col>3</xdr:col>
      <xdr:colOff>257175</xdr:colOff>
      <xdr:row>17</xdr:row>
      <xdr:rowOff>113792</xdr:rowOff>
    </xdr:to>
    <xdr:sp macro="" textlink="">
      <xdr:nvSpPr>
        <xdr:cNvPr id="75" name="円/楕円 74"/>
        <xdr:cNvSpPr/>
      </xdr:nvSpPr>
      <xdr:spPr bwMode="auto">
        <a:xfrm>
          <a:off x="3556000" y="297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98569</xdr:rowOff>
    </xdr:from>
    <xdr:ext cx="762000" cy="259045"/>
    <xdr:sp macro="" textlink="">
      <xdr:nvSpPr>
        <xdr:cNvPr id="76" name="テキスト ボックス 75"/>
        <xdr:cNvSpPr txBox="1"/>
      </xdr:nvSpPr>
      <xdr:spPr>
        <a:xfrm>
          <a:off x="3225800" y="306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63,930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876</xdr:rowOff>
    </xdr:from>
    <xdr:to>
      <xdr:col>2</xdr:col>
      <xdr:colOff>692150</xdr:colOff>
      <xdr:row>17</xdr:row>
      <xdr:rowOff>102476</xdr:rowOff>
    </xdr:to>
    <xdr:sp macro="" textlink="">
      <xdr:nvSpPr>
        <xdr:cNvPr id="77" name="円/楕円 76"/>
        <xdr:cNvSpPr/>
      </xdr:nvSpPr>
      <xdr:spPr bwMode="auto">
        <a:xfrm>
          <a:off x="2857500" y="296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87253</xdr:rowOff>
    </xdr:from>
    <xdr:ext cx="762000" cy="259045"/>
    <xdr:sp macro="" textlink="">
      <xdr:nvSpPr>
        <xdr:cNvPr id="78" name="テキスト ボックス 77"/>
        <xdr:cNvSpPr txBox="1"/>
      </xdr:nvSpPr>
      <xdr:spPr>
        <a:xfrm>
          <a:off x="2527300" y="30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109093</xdr:rowOff>
    </xdr:from>
    <xdr:to>
      <xdr:col>4</xdr:col>
      <xdr:colOff>1117600</xdr:colOff>
      <xdr:row>35</xdr:row>
      <xdr:rowOff>213106</xdr:rowOff>
    </xdr:to>
    <xdr:cxnSp macro="">
      <xdr:nvCxnSpPr>
        <xdr:cNvPr id="111" name="直線コネクタ 110"/>
        <xdr:cNvCxnSpPr/>
      </xdr:nvCxnSpPr>
      <xdr:spPr bwMode="auto">
        <a:xfrm>
          <a:off x="5003800" y="6719443"/>
          <a:ext cx="647700" cy="10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276750</xdr:rowOff>
    </xdr:from>
    <xdr:ext cx="762000" cy="259045"/>
    <xdr:sp macro="" textlink="">
      <xdr:nvSpPr>
        <xdr:cNvPr id="112" name="人口1人当たり決算額の推移平均値テキスト445"/>
        <xdr:cNvSpPr txBox="1"/>
      </xdr:nvSpPr>
      <xdr:spPr>
        <a:xfrm>
          <a:off x="5740400" y="654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109093</xdr:rowOff>
    </xdr:from>
    <xdr:to>
      <xdr:col>4</xdr:col>
      <xdr:colOff>469900</xdr:colOff>
      <xdr:row>35</xdr:row>
      <xdr:rowOff>109093</xdr:rowOff>
    </xdr:to>
    <xdr:cxnSp macro="">
      <xdr:nvCxnSpPr>
        <xdr:cNvPr id="114" name="直線コネクタ 113"/>
        <xdr:cNvCxnSpPr/>
      </xdr:nvCxnSpPr>
      <xdr:spPr bwMode="auto">
        <a:xfrm>
          <a:off x="4305300" y="6719443"/>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6" name="テキスト ボックス 115"/>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109093</xdr:rowOff>
    </xdr:from>
    <xdr:to>
      <xdr:col>3</xdr:col>
      <xdr:colOff>904875</xdr:colOff>
      <xdr:row>35</xdr:row>
      <xdr:rowOff>110084</xdr:rowOff>
    </xdr:to>
    <xdr:cxnSp macro="">
      <xdr:nvCxnSpPr>
        <xdr:cNvPr id="117" name="直線コネクタ 116"/>
        <xdr:cNvCxnSpPr/>
      </xdr:nvCxnSpPr>
      <xdr:spPr bwMode="auto">
        <a:xfrm flipV="1">
          <a:off x="3606800" y="6719443"/>
          <a:ext cx="6985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107281</xdr:rowOff>
    </xdr:from>
    <xdr:ext cx="762000" cy="259045"/>
    <xdr:sp macro="" textlink="">
      <xdr:nvSpPr>
        <xdr:cNvPr id="119" name="テキスト ボックス 118"/>
        <xdr:cNvSpPr txBox="1"/>
      </xdr:nvSpPr>
      <xdr:spPr>
        <a:xfrm>
          <a:off x="3924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110084</xdr:rowOff>
    </xdr:from>
    <xdr:to>
      <xdr:col>3</xdr:col>
      <xdr:colOff>206375</xdr:colOff>
      <xdr:row>35</xdr:row>
      <xdr:rowOff>124714</xdr:rowOff>
    </xdr:to>
    <xdr:cxnSp macro="">
      <xdr:nvCxnSpPr>
        <xdr:cNvPr id="120" name="直線コネクタ 119"/>
        <xdr:cNvCxnSpPr/>
      </xdr:nvCxnSpPr>
      <xdr:spPr bwMode="auto">
        <a:xfrm flipV="1">
          <a:off x="2908300" y="6720434"/>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72420</xdr:rowOff>
    </xdr:from>
    <xdr:ext cx="762000" cy="259045"/>
    <xdr:sp macro="" textlink="">
      <xdr:nvSpPr>
        <xdr:cNvPr id="122" name="テキスト ボックス 121"/>
        <xdr:cNvSpPr txBox="1"/>
      </xdr:nvSpPr>
      <xdr:spPr>
        <a:xfrm>
          <a:off x="32258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19499</xdr:rowOff>
    </xdr:from>
    <xdr:ext cx="762000" cy="259045"/>
    <xdr:sp macro="" textlink="">
      <xdr:nvSpPr>
        <xdr:cNvPr id="124" name="テキスト ボックス 123"/>
        <xdr:cNvSpPr txBox="1"/>
      </xdr:nvSpPr>
      <xdr:spPr>
        <a:xfrm>
          <a:off x="2527300" y="62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162306</xdr:rowOff>
    </xdr:from>
    <xdr:to>
      <xdr:col>5</xdr:col>
      <xdr:colOff>34925</xdr:colOff>
      <xdr:row>35</xdr:row>
      <xdr:rowOff>263906</xdr:rowOff>
    </xdr:to>
    <xdr:sp macro="" textlink="">
      <xdr:nvSpPr>
        <xdr:cNvPr id="130" name="円/楕円 129"/>
        <xdr:cNvSpPr/>
      </xdr:nvSpPr>
      <xdr:spPr bwMode="auto">
        <a:xfrm>
          <a:off x="5600700" y="677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134383</xdr:rowOff>
    </xdr:from>
    <xdr:ext cx="762000" cy="259045"/>
    <xdr:sp macro="" textlink="">
      <xdr:nvSpPr>
        <xdr:cNvPr id="131" name="人口1人当たり決算額の推移該当値テキスト445"/>
        <xdr:cNvSpPr txBox="1"/>
      </xdr:nvSpPr>
      <xdr:spPr>
        <a:xfrm>
          <a:off x="5740400" y="674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58293</xdr:rowOff>
    </xdr:from>
    <xdr:to>
      <xdr:col>4</xdr:col>
      <xdr:colOff>520700</xdr:colOff>
      <xdr:row>35</xdr:row>
      <xdr:rowOff>159893</xdr:rowOff>
    </xdr:to>
    <xdr:sp macro="" textlink="">
      <xdr:nvSpPr>
        <xdr:cNvPr id="132" name="円/楕円 131"/>
        <xdr:cNvSpPr/>
      </xdr:nvSpPr>
      <xdr:spPr bwMode="auto">
        <a:xfrm>
          <a:off x="4953000" y="666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170070</xdr:rowOff>
    </xdr:from>
    <xdr:ext cx="736600" cy="259045"/>
    <xdr:sp macro="" textlink="">
      <xdr:nvSpPr>
        <xdr:cNvPr id="133" name="テキスト ボックス 132"/>
        <xdr:cNvSpPr txBox="1"/>
      </xdr:nvSpPr>
      <xdr:spPr>
        <a:xfrm>
          <a:off x="4622800" y="643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58293</xdr:rowOff>
    </xdr:from>
    <xdr:to>
      <xdr:col>3</xdr:col>
      <xdr:colOff>955675</xdr:colOff>
      <xdr:row>35</xdr:row>
      <xdr:rowOff>159893</xdr:rowOff>
    </xdr:to>
    <xdr:sp macro="" textlink="">
      <xdr:nvSpPr>
        <xdr:cNvPr id="134" name="円/楕円 133"/>
        <xdr:cNvSpPr/>
      </xdr:nvSpPr>
      <xdr:spPr bwMode="auto">
        <a:xfrm>
          <a:off x="4254500" y="666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144670</xdr:rowOff>
    </xdr:from>
    <xdr:ext cx="762000" cy="259045"/>
    <xdr:sp macro="" textlink="">
      <xdr:nvSpPr>
        <xdr:cNvPr id="135" name="テキスト ボックス 134"/>
        <xdr:cNvSpPr txBox="1"/>
      </xdr:nvSpPr>
      <xdr:spPr>
        <a:xfrm>
          <a:off x="3924300" y="67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59284</xdr:rowOff>
    </xdr:from>
    <xdr:to>
      <xdr:col>3</xdr:col>
      <xdr:colOff>257175</xdr:colOff>
      <xdr:row>35</xdr:row>
      <xdr:rowOff>160884</xdr:rowOff>
    </xdr:to>
    <xdr:sp macro="" textlink="">
      <xdr:nvSpPr>
        <xdr:cNvPr id="136" name="円/楕円 135"/>
        <xdr:cNvSpPr/>
      </xdr:nvSpPr>
      <xdr:spPr bwMode="auto">
        <a:xfrm>
          <a:off x="3556000" y="666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145661</xdr:rowOff>
    </xdr:from>
    <xdr:ext cx="762000" cy="259045"/>
    <xdr:sp macro="" textlink="">
      <xdr:nvSpPr>
        <xdr:cNvPr id="137" name="テキスト ボックス 136"/>
        <xdr:cNvSpPr txBox="1"/>
      </xdr:nvSpPr>
      <xdr:spPr>
        <a:xfrm>
          <a:off x="3225800" y="675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73914</xdr:rowOff>
    </xdr:from>
    <xdr:to>
      <xdr:col>2</xdr:col>
      <xdr:colOff>692150</xdr:colOff>
      <xdr:row>35</xdr:row>
      <xdr:rowOff>175514</xdr:rowOff>
    </xdr:to>
    <xdr:sp macro="" textlink="">
      <xdr:nvSpPr>
        <xdr:cNvPr id="138" name="円/楕円 137"/>
        <xdr:cNvSpPr/>
      </xdr:nvSpPr>
      <xdr:spPr bwMode="auto">
        <a:xfrm>
          <a:off x="2857500" y="668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160291</xdr:rowOff>
    </xdr:from>
    <xdr:ext cx="762000" cy="259045"/>
    <xdr:sp macro="" textlink="">
      <xdr:nvSpPr>
        <xdr:cNvPr id="139" name="テキスト ボックス 138"/>
        <xdr:cNvSpPr txBox="1"/>
      </xdr:nvSpPr>
      <xdr:spPr>
        <a:xfrm>
          <a:off x="25273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122,347
121,453
234.46
49,354,073
47,878,297
1,098,081
27,240,703
48,032,397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77597</xdr:rowOff>
    </xdr:from>
    <xdr:to>
      <xdr:col>6</xdr:col>
      <xdr:colOff>511175</xdr:colOff>
      <xdr:row>34</xdr:row>
      <xdr:rowOff>91046</xdr:rowOff>
    </xdr:to>
    <xdr:cxnSp macro="">
      <xdr:nvCxnSpPr>
        <xdr:cNvPr id="61" name="直線コネクタ 60"/>
        <xdr:cNvCxnSpPr/>
      </xdr:nvCxnSpPr>
      <xdr:spPr>
        <a:xfrm flipV="1">
          <a:off x="3797300" y="5906897"/>
          <a:ext cx="8382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91046</xdr:rowOff>
    </xdr:from>
    <xdr:to>
      <xdr:col>5</xdr:col>
      <xdr:colOff>358775</xdr:colOff>
      <xdr:row>34</xdr:row>
      <xdr:rowOff>155016</xdr:rowOff>
    </xdr:to>
    <xdr:cxnSp macro="">
      <xdr:nvCxnSpPr>
        <xdr:cNvPr id="64" name="直線コネクタ 63"/>
        <xdr:cNvCxnSpPr/>
      </xdr:nvCxnSpPr>
      <xdr:spPr>
        <a:xfrm flipV="1">
          <a:off x="2908300" y="5920346"/>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49763</xdr:rowOff>
    </xdr:from>
    <xdr:ext cx="534377" cy="259045"/>
    <xdr:sp macro="" textlink="">
      <xdr:nvSpPr>
        <xdr:cNvPr id="66" name="テキスト ボックス 65"/>
        <xdr:cNvSpPr txBox="1"/>
      </xdr:nvSpPr>
      <xdr:spPr>
        <a:xfrm>
          <a:off x="3530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147968</xdr:rowOff>
    </xdr:from>
    <xdr:to>
      <xdr:col>4</xdr:col>
      <xdr:colOff>155575</xdr:colOff>
      <xdr:row>34</xdr:row>
      <xdr:rowOff>155016</xdr:rowOff>
    </xdr:to>
    <xdr:cxnSp macro="">
      <xdr:nvCxnSpPr>
        <xdr:cNvPr id="67" name="直線コネクタ 66"/>
        <xdr:cNvCxnSpPr/>
      </xdr:nvCxnSpPr>
      <xdr:spPr>
        <a:xfrm>
          <a:off x="2019300" y="597726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71061</xdr:rowOff>
    </xdr:from>
    <xdr:ext cx="534377" cy="259045"/>
    <xdr:sp macro="" textlink="">
      <xdr:nvSpPr>
        <xdr:cNvPr id="69" name="テキスト ボックス 68"/>
        <xdr:cNvSpPr txBox="1"/>
      </xdr:nvSpPr>
      <xdr:spPr>
        <a:xfrm>
          <a:off x="2641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118364</xdr:rowOff>
    </xdr:from>
    <xdr:to>
      <xdr:col>2</xdr:col>
      <xdr:colOff>638175</xdr:colOff>
      <xdr:row>34</xdr:row>
      <xdr:rowOff>147968</xdr:rowOff>
    </xdr:to>
    <xdr:cxnSp macro="">
      <xdr:nvCxnSpPr>
        <xdr:cNvPr id="70" name="直線コネクタ 69"/>
        <xdr:cNvCxnSpPr/>
      </xdr:nvCxnSpPr>
      <xdr:spPr>
        <a:xfrm>
          <a:off x="1130300" y="5947664"/>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156240</xdr:rowOff>
    </xdr:from>
    <xdr:ext cx="534377" cy="259045"/>
    <xdr:sp macro="" textlink="">
      <xdr:nvSpPr>
        <xdr:cNvPr id="72" name="テキスト ボックス 71"/>
        <xdr:cNvSpPr txBox="1"/>
      </xdr:nvSpPr>
      <xdr:spPr>
        <a:xfrm>
          <a:off x="1752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56837</xdr:rowOff>
    </xdr:from>
    <xdr:ext cx="534377" cy="259045"/>
    <xdr:sp macro="" textlink="">
      <xdr:nvSpPr>
        <xdr:cNvPr id="74" name="テキスト ボックス 73"/>
        <xdr:cNvSpPr txBox="1"/>
      </xdr:nvSpPr>
      <xdr:spPr>
        <a:xfrm>
          <a:off x="863111" y="554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26797</xdr:rowOff>
    </xdr:from>
    <xdr:to>
      <xdr:col>6</xdr:col>
      <xdr:colOff>561975</xdr:colOff>
      <xdr:row>34</xdr:row>
      <xdr:rowOff>128397</xdr:rowOff>
    </xdr:to>
    <xdr:sp macro="" textlink="">
      <xdr:nvSpPr>
        <xdr:cNvPr id="80" name="円/楕円 79"/>
        <xdr:cNvSpPr/>
      </xdr:nvSpPr>
      <xdr:spPr>
        <a:xfrm>
          <a:off x="45847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49674</xdr:rowOff>
    </xdr:from>
    <xdr:ext cx="534377" cy="259045"/>
    <xdr:sp macro="" textlink="">
      <xdr:nvSpPr>
        <xdr:cNvPr id="81" name="人件費該当値テキスト"/>
        <xdr:cNvSpPr txBox="1"/>
      </xdr:nvSpPr>
      <xdr:spPr>
        <a:xfrm>
          <a:off x="4686300" y="57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61,630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40246</xdr:rowOff>
    </xdr:from>
    <xdr:to>
      <xdr:col>5</xdr:col>
      <xdr:colOff>409575</xdr:colOff>
      <xdr:row>34</xdr:row>
      <xdr:rowOff>141846</xdr:rowOff>
    </xdr:to>
    <xdr:sp macro="" textlink="">
      <xdr:nvSpPr>
        <xdr:cNvPr id="82" name="円/楕円 81"/>
        <xdr:cNvSpPr/>
      </xdr:nvSpPr>
      <xdr:spPr>
        <a:xfrm>
          <a:off x="3746500" y="58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158373</xdr:rowOff>
    </xdr:from>
    <xdr:ext cx="534377" cy="259045"/>
    <xdr:sp macro="" textlink="">
      <xdr:nvSpPr>
        <xdr:cNvPr id="83" name="テキスト ボックス 82"/>
        <xdr:cNvSpPr txBox="1"/>
      </xdr:nvSpPr>
      <xdr:spPr>
        <a:xfrm>
          <a:off x="3530111" y="56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104216</xdr:rowOff>
    </xdr:from>
    <xdr:to>
      <xdr:col>4</xdr:col>
      <xdr:colOff>206375</xdr:colOff>
      <xdr:row>35</xdr:row>
      <xdr:rowOff>34366</xdr:rowOff>
    </xdr:to>
    <xdr:sp macro="" textlink="">
      <xdr:nvSpPr>
        <xdr:cNvPr id="84" name="円/楕円 83"/>
        <xdr:cNvSpPr/>
      </xdr:nvSpPr>
      <xdr:spPr>
        <a:xfrm>
          <a:off x="2857500" y="59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50893</xdr:rowOff>
    </xdr:from>
    <xdr:ext cx="534377" cy="259045"/>
    <xdr:sp macro="" textlink="">
      <xdr:nvSpPr>
        <xdr:cNvPr id="85" name="テキスト ボックス 84"/>
        <xdr:cNvSpPr txBox="1"/>
      </xdr:nvSpPr>
      <xdr:spPr>
        <a:xfrm>
          <a:off x="2641111" y="57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97168</xdr:rowOff>
    </xdr:from>
    <xdr:to>
      <xdr:col>3</xdr:col>
      <xdr:colOff>3175</xdr:colOff>
      <xdr:row>35</xdr:row>
      <xdr:rowOff>27318</xdr:rowOff>
    </xdr:to>
    <xdr:sp macro="" textlink="">
      <xdr:nvSpPr>
        <xdr:cNvPr id="86" name="円/楕円 85"/>
        <xdr:cNvSpPr/>
      </xdr:nvSpPr>
      <xdr:spPr>
        <a:xfrm>
          <a:off x="1968500" y="59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18445</xdr:rowOff>
    </xdr:from>
    <xdr:ext cx="534377" cy="259045"/>
    <xdr:sp macro="" textlink="">
      <xdr:nvSpPr>
        <xdr:cNvPr id="87" name="テキスト ボックス 86"/>
        <xdr:cNvSpPr txBox="1"/>
      </xdr:nvSpPr>
      <xdr:spPr>
        <a:xfrm>
          <a:off x="1752111" y="60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67564</xdr:rowOff>
    </xdr:from>
    <xdr:to>
      <xdr:col>1</xdr:col>
      <xdr:colOff>485775</xdr:colOff>
      <xdr:row>34</xdr:row>
      <xdr:rowOff>169164</xdr:rowOff>
    </xdr:to>
    <xdr:sp macro="" textlink="">
      <xdr:nvSpPr>
        <xdr:cNvPr id="88" name="円/楕円 87"/>
        <xdr:cNvSpPr/>
      </xdr:nvSpPr>
      <xdr:spPr>
        <a:xfrm>
          <a:off x="10795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160291</xdr:rowOff>
    </xdr:from>
    <xdr:ext cx="534377" cy="259045"/>
    <xdr:sp macro="" textlink="">
      <xdr:nvSpPr>
        <xdr:cNvPr id="89" name="テキスト ボックス 88"/>
        <xdr:cNvSpPr txBox="1"/>
      </xdr:nvSpPr>
      <xdr:spPr>
        <a:xfrm>
          <a:off x="863111" y="59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114587</xdr:rowOff>
    </xdr:from>
    <xdr:to>
      <xdr:col>6</xdr:col>
      <xdr:colOff>511175</xdr:colOff>
      <xdr:row>55</xdr:row>
      <xdr:rowOff>76835</xdr:rowOff>
    </xdr:to>
    <xdr:cxnSp macro="">
      <xdr:nvCxnSpPr>
        <xdr:cNvPr id="121" name="直線コネクタ 120"/>
        <xdr:cNvCxnSpPr/>
      </xdr:nvCxnSpPr>
      <xdr:spPr>
        <a:xfrm flipV="1">
          <a:off x="3797300" y="9372887"/>
          <a:ext cx="838200" cy="13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147239</xdr:rowOff>
    </xdr:from>
    <xdr:ext cx="534377" cy="259045"/>
    <xdr:sp macro="" textlink="">
      <xdr:nvSpPr>
        <xdr:cNvPr id="122" name="物件費平均値テキスト"/>
        <xdr:cNvSpPr txBox="1"/>
      </xdr:nvSpPr>
      <xdr:spPr>
        <a:xfrm>
          <a:off x="4686300" y="940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76835</xdr:rowOff>
    </xdr:from>
    <xdr:to>
      <xdr:col>5</xdr:col>
      <xdr:colOff>358775</xdr:colOff>
      <xdr:row>56</xdr:row>
      <xdr:rowOff>10639</xdr:rowOff>
    </xdr:to>
    <xdr:cxnSp macro="">
      <xdr:nvCxnSpPr>
        <xdr:cNvPr id="124" name="直線コネクタ 123"/>
        <xdr:cNvCxnSpPr/>
      </xdr:nvCxnSpPr>
      <xdr:spPr>
        <a:xfrm flipV="1">
          <a:off x="2908300" y="9506585"/>
          <a:ext cx="889000" cy="1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165690</xdr:rowOff>
    </xdr:from>
    <xdr:ext cx="534377" cy="259045"/>
    <xdr:sp macro="" textlink="">
      <xdr:nvSpPr>
        <xdr:cNvPr id="126" name="テキスト ボックス 125"/>
        <xdr:cNvSpPr txBox="1"/>
      </xdr:nvSpPr>
      <xdr:spPr>
        <a:xfrm>
          <a:off x="3530111" y="95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10639</xdr:rowOff>
    </xdr:from>
    <xdr:to>
      <xdr:col>4</xdr:col>
      <xdr:colOff>155575</xdr:colOff>
      <xdr:row>56</xdr:row>
      <xdr:rowOff>36797</xdr:rowOff>
    </xdr:to>
    <xdr:cxnSp macro="">
      <xdr:nvCxnSpPr>
        <xdr:cNvPr id="127" name="直線コネクタ 126"/>
        <xdr:cNvCxnSpPr/>
      </xdr:nvCxnSpPr>
      <xdr:spPr>
        <a:xfrm flipV="1">
          <a:off x="2019300" y="9611839"/>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79149</xdr:rowOff>
    </xdr:from>
    <xdr:ext cx="534377" cy="259045"/>
    <xdr:sp macro="" textlink="">
      <xdr:nvSpPr>
        <xdr:cNvPr id="129" name="テキスト ボックス 128"/>
        <xdr:cNvSpPr txBox="1"/>
      </xdr:nvSpPr>
      <xdr:spPr>
        <a:xfrm>
          <a:off x="2641111" y="96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159654</xdr:rowOff>
    </xdr:from>
    <xdr:to>
      <xdr:col>2</xdr:col>
      <xdr:colOff>638175</xdr:colOff>
      <xdr:row>56</xdr:row>
      <xdr:rowOff>36797</xdr:rowOff>
    </xdr:to>
    <xdr:cxnSp macro="">
      <xdr:nvCxnSpPr>
        <xdr:cNvPr id="130" name="直線コネクタ 129"/>
        <xdr:cNvCxnSpPr/>
      </xdr:nvCxnSpPr>
      <xdr:spPr>
        <a:xfrm>
          <a:off x="1130300" y="9589404"/>
          <a:ext cx="889000" cy="4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101486</xdr:rowOff>
    </xdr:from>
    <xdr:ext cx="534377" cy="259045"/>
    <xdr:sp macro="" textlink="">
      <xdr:nvSpPr>
        <xdr:cNvPr id="132" name="テキスト ボックス 131"/>
        <xdr:cNvSpPr txBox="1"/>
      </xdr:nvSpPr>
      <xdr:spPr>
        <a:xfrm>
          <a:off x="1752111" y="970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68111</xdr:rowOff>
    </xdr:from>
    <xdr:ext cx="534377" cy="259045"/>
    <xdr:sp macro="" textlink="">
      <xdr:nvSpPr>
        <xdr:cNvPr id="134" name="テキスト ボックス 133"/>
        <xdr:cNvSpPr txBox="1"/>
      </xdr:nvSpPr>
      <xdr:spPr>
        <a:xfrm>
          <a:off x="863111" y="96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63787</xdr:rowOff>
    </xdr:from>
    <xdr:to>
      <xdr:col>6</xdr:col>
      <xdr:colOff>561975</xdr:colOff>
      <xdr:row>54</xdr:row>
      <xdr:rowOff>165387</xdr:rowOff>
    </xdr:to>
    <xdr:sp macro="" textlink="">
      <xdr:nvSpPr>
        <xdr:cNvPr id="140" name="円/楕円 139"/>
        <xdr:cNvSpPr/>
      </xdr:nvSpPr>
      <xdr:spPr>
        <a:xfrm>
          <a:off x="4584700" y="93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86664</xdr:rowOff>
    </xdr:from>
    <xdr:ext cx="534377" cy="259045"/>
    <xdr:sp macro="" textlink="">
      <xdr:nvSpPr>
        <xdr:cNvPr id="141" name="物件費該当値テキスト"/>
        <xdr:cNvSpPr txBox="1"/>
      </xdr:nvSpPr>
      <xdr:spPr>
        <a:xfrm>
          <a:off x="4686300" y="917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26035</xdr:rowOff>
    </xdr:from>
    <xdr:to>
      <xdr:col>5</xdr:col>
      <xdr:colOff>409575</xdr:colOff>
      <xdr:row>55</xdr:row>
      <xdr:rowOff>127635</xdr:rowOff>
    </xdr:to>
    <xdr:sp macro="" textlink="">
      <xdr:nvSpPr>
        <xdr:cNvPr id="142" name="円/楕円 141"/>
        <xdr:cNvSpPr/>
      </xdr:nvSpPr>
      <xdr:spPr>
        <a:xfrm>
          <a:off x="3746500" y="9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144162</xdr:rowOff>
    </xdr:from>
    <xdr:ext cx="534377" cy="259045"/>
    <xdr:sp macro="" textlink="">
      <xdr:nvSpPr>
        <xdr:cNvPr id="143" name="テキスト ボックス 142"/>
        <xdr:cNvSpPr txBox="1"/>
      </xdr:nvSpPr>
      <xdr:spPr>
        <a:xfrm>
          <a:off x="3530111" y="92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131289</xdr:rowOff>
    </xdr:from>
    <xdr:to>
      <xdr:col>4</xdr:col>
      <xdr:colOff>206375</xdr:colOff>
      <xdr:row>56</xdr:row>
      <xdr:rowOff>61439</xdr:rowOff>
    </xdr:to>
    <xdr:sp macro="" textlink="">
      <xdr:nvSpPr>
        <xdr:cNvPr id="144" name="円/楕円 143"/>
        <xdr:cNvSpPr/>
      </xdr:nvSpPr>
      <xdr:spPr>
        <a:xfrm>
          <a:off x="2857500" y="95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77966</xdr:rowOff>
    </xdr:from>
    <xdr:ext cx="534377" cy="259045"/>
    <xdr:sp macro="" textlink="">
      <xdr:nvSpPr>
        <xdr:cNvPr id="145" name="テキスト ボックス 144"/>
        <xdr:cNvSpPr txBox="1"/>
      </xdr:nvSpPr>
      <xdr:spPr>
        <a:xfrm>
          <a:off x="2641111" y="93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157447</xdr:rowOff>
    </xdr:from>
    <xdr:to>
      <xdr:col>3</xdr:col>
      <xdr:colOff>3175</xdr:colOff>
      <xdr:row>56</xdr:row>
      <xdr:rowOff>87597</xdr:rowOff>
    </xdr:to>
    <xdr:sp macro="" textlink="">
      <xdr:nvSpPr>
        <xdr:cNvPr id="146" name="円/楕円 145"/>
        <xdr:cNvSpPr/>
      </xdr:nvSpPr>
      <xdr:spPr>
        <a:xfrm>
          <a:off x="1968500" y="95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104124</xdr:rowOff>
    </xdr:from>
    <xdr:ext cx="534377" cy="259045"/>
    <xdr:sp macro="" textlink="">
      <xdr:nvSpPr>
        <xdr:cNvPr id="147" name="テキスト ボックス 146"/>
        <xdr:cNvSpPr txBox="1"/>
      </xdr:nvSpPr>
      <xdr:spPr>
        <a:xfrm>
          <a:off x="1752111" y="93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108854</xdr:rowOff>
    </xdr:from>
    <xdr:to>
      <xdr:col>1</xdr:col>
      <xdr:colOff>485775</xdr:colOff>
      <xdr:row>56</xdr:row>
      <xdr:rowOff>39004</xdr:rowOff>
    </xdr:to>
    <xdr:sp macro="" textlink="">
      <xdr:nvSpPr>
        <xdr:cNvPr id="148" name="円/楕円 147"/>
        <xdr:cNvSpPr/>
      </xdr:nvSpPr>
      <xdr:spPr>
        <a:xfrm>
          <a:off x="1079500" y="953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55531</xdr:rowOff>
    </xdr:from>
    <xdr:ext cx="534377" cy="259045"/>
    <xdr:sp macro="" textlink="">
      <xdr:nvSpPr>
        <xdr:cNvPr id="149" name="テキスト ボックス 148"/>
        <xdr:cNvSpPr txBox="1"/>
      </xdr:nvSpPr>
      <xdr:spPr>
        <a:xfrm>
          <a:off x="863111" y="931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16419</xdr:rowOff>
    </xdr:from>
    <xdr:to>
      <xdr:col>6</xdr:col>
      <xdr:colOff>511175</xdr:colOff>
      <xdr:row>76</xdr:row>
      <xdr:rowOff>36666</xdr:rowOff>
    </xdr:to>
    <xdr:cxnSp macro="">
      <xdr:nvCxnSpPr>
        <xdr:cNvPr id="180" name="直線コネクタ 179"/>
        <xdr:cNvCxnSpPr/>
      </xdr:nvCxnSpPr>
      <xdr:spPr>
        <a:xfrm flipV="1">
          <a:off x="3797300" y="13046619"/>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36666</xdr:rowOff>
    </xdr:from>
    <xdr:to>
      <xdr:col>5</xdr:col>
      <xdr:colOff>358775</xdr:colOff>
      <xdr:row>76</xdr:row>
      <xdr:rowOff>50383</xdr:rowOff>
    </xdr:to>
    <xdr:cxnSp macro="">
      <xdr:nvCxnSpPr>
        <xdr:cNvPr id="183" name="直線コネクタ 182"/>
        <xdr:cNvCxnSpPr/>
      </xdr:nvCxnSpPr>
      <xdr:spPr>
        <a:xfrm flipV="1">
          <a:off x="2908300" y="1306686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50383</xdr:rowOff>
    </xdr:from>
    <xdr:to>
      <xdr:col>4</xdr:col>
      <xdr:colOff>155575</xdr:colOff>
      <xdr:row>76</xdr:row>
      <xdr:rowOff>106553</xdr:rowOff>
    </xdr:to>
    <xdr:cxnSp macro="">
      <xdr:nvCxnSpPr>
        <xdr:cNvPr id="186" name="直線コネクタ 185"/>
        <xdr:cNvCxnSpPr/>
      </xdr:nvCxnSpPr>
      <xdr:spPr>
        <a:xfrm flipV="1">
          <a:off x="2019300" y="13080583"/>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106553</xdr:rowOff>
    </xdr:from>
    <xdr:to>
      <xdr:col>2</xdr:col>
      <xdr:colOff>638175</xdr:colOff>
      <xdr:row>77</xdr:row>
      <xdr:rowOff>20665</xdr:rowOff>
    </xdr:to>
    <xdr:cxnSp macro="">
      <xdr:nvCxnSpPr>
        <xdr:cNvPr id="189" name="直線コネクタ 188"/>
        <xdr:cNvCxnSpPr/>
      </xdr:nvCxnSpPr>
      <xdr:spPr>
        <a:xfrm flipV="1">
          <a:off x="1130300" y="13136753"/>
          <a:ext cx="8890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137069</xdr:rowOff>
    </xdr:from>
    <xdr:to>
      <xdr:col>6</xdr:col>
      <xdr:colOff>561975</xdr:colOff>
      <xdr:row>76</xdr:row>
      <xdr:rowOff>67219</xdr:rowOff>
    </xdr:to>
    <xdr:sp macro="" textlink="">
      <xdr:nvSpPr>
        <xdr:cNvPr id="199" name="円/楕円 198"/>
        <xdr:cNvSpPr/>
      </xdr:nvSpPr>
      <xdr:spPr>
        <a:xfrm>
          <a:off x="4584700" y="129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115496</xdr:rowOff>
    </xdr:from>
    <xdr:ext cx="469744" cy="259045"/>
    <xdr:sp macro="" textlink="">
      <xdr:nvSpPr>
        <xdr:cNvPr id="200" name="維持補修費該当値テキスト"/>
        <xdr:cNvSpPr txBox="1"/>
      </xdr:nvSpPr>
      <xdr:spPr>
        <a:xfrm>
          <a:off x="4686300" y="1297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157316</xdr:rowOff>
    </xdr:from>
    <xdr:to>
      <xdr:col>5</xdr:col>
      <xdr:colOff>409575</xdr:colOff>
      <xdr:row>76</xdr:row>
      <xdr:rowOff>87466</xdr:rowOff>
    </xdr:to>
    <xdr:sp macro="" textlink="">
      <xdr:nvSpPr>
        <xdr:cNvPr id="201" name="円/楕円 200"/>
        <xdr:cNvSpPr/>
      </xdr:nvSpPr>
      <xdr:spPr>
        <a:xfrm>
          <a:off x="3746500" y="130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78593</xdr:rowOff>
    </xdr:from>
    <xdr:ext cx="469744" cy="259045"/>
    <xdr:sp macro="" textlink="">
      <xdr:nvSpPr>
        <xdr:cNvPr id="202" name="テキスト ボックス 201"/>
        <xdr:cNvSpPr txBox="1"/>
      </xdr:nvSpPr>
      <xdr:spPr>
        <a:xfrm>
          <a:off x="3562427" y="1310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171033</xdr:rowOff>
    </xdr:from>
    <xdr:to>
      <xdr:col>4</xdr:col>
      <xdr:colOff>206375</xdr:colOff>
      <xdr:row>76</xdr:row>
      <xdr:rowOff>101183</xdr:rowOff>
    </xdr:to>
    <xdr:sp macro="" textlink="">
      <xdr:nvSpPr>
        <xdr:cNvPr id="203" name="円/楕円 202"/>
        <xdr:cNvSpPr/>
      </xdr:nvSpPr>
      <xdr:spPr>
        <a:xfrm>
          <a:off x="2857500" y="130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92310</xdr:rowOff>
    </xdr:from>
    <xdr:ext cx="469744" cy="259045"/>
    <xdr:sp macro="" textlink="">
      <xdr:nvSpPr>
        <xdr:cNvPr id="204" name="テキスト ボックス 203"/>
        <xdr:cNvSpPr txBox="1"/>
      </xdr:nvSpPr>
      <xdr:spPr>
        <a:xfrm>
          <a:off x="2673427" y="131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55753</xdr:rowOff>
    </xdr:from>
    <xdr:to>
      <xdr:col>3</xdr:col>
      <xdr:colOff>3175</xdr:colOff>
      <xdr:row>76</xdr:row>
      <xdr:rowOff>157353</xdr:rowOff>
    </xdr:to>
    <xdr:sp macro="" textlink="">
      <xdr:nvSpPr>
        <xdr:cNvPr id="205" name="円/楕円 204"/>
        <xdr:cNvSpPr/>
      </xdr:nvSpPr>
      <xdr:spPr>
        <a:xfrm>
          <a:off x="1968500" y="130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148480</xdr:rowOff>
    </xdr:from>
    <xdr:ext cx="469744" cy="259045"/>
    <xdr:sp macro="" textlink="">
      <xdr:nvSpPr>
        <xdr:cNvPr id="206" name="テキスト ボックス 205"/>
        <xdr:cNvSpPr txBox="1"/>
      </xdr:nvSpPr>
      <xdr:spPr>
        <a:xfrm>
          <a:off x="1784427" y="1317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141315</xdr:rowOff>
    </xdr:from>
    <xdr:to>
      <xdr:col>1</xdr:col>
      <xdr:colOff>485775</xdr:colOff>
      <xdr:row>77</xdr:row>
      <xdr:rowOff>71465</xdr:rowOff>
    </xdr:to>
    <xdr:sp macro="" textlink="">
      <xdr:nvSpPr>
        <xdr:cNvPr id="207" name="円/楕円 206"/>
        <xdr:cNvSpPr/>
      </xdr:nvSpPr>
      <xdr:spPr>
        <a:xfrm>
          <a:off x="1079500" y="131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62592</xdr:rowOff>
    </xdr:from>
    <xdr:ext cx="469744" cy="259045"/>
    <xdr:sp macro="" textlink="">
      <xdr:nvSpPr>
        <xdr:cNvPr id="208" name="テキスト ボックス 207"/>
        <xdr:cNvSpPr txBox="1"/>
      </xdr:nvSpPr>
      <xdr:spPr>
        <a:xfrm>
          <a:off x="895427" y="1326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43940</xdr:rowOff>
    </xdr:from>
    <xdr:to>
      <xdr:col>6</xdr:col>
      <xdr:colOff>511175</xdr:colOff>
      <xdr:row>95</xdr:row>
      <xdr:rowOff>83076</xdr:rowOff>
    </xdr:to>
    <xdr:cxnSp macro="">
      <xdr:nvCxnSpPr>
        <xdr:cNvPr id="236" name="直線コネクタ 235"/>
        <xdr:cNvCxnSpPr/>
      </xdr:nvCxnSpPr>
      <xdr:spPr>
        <a:xfrm>
          <a:off x="3797300" y="16331690"/>
          <a:ext cx="8382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7"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43940</xdr:rowOff>
    </xdr:from>
    <xdr:to>
      <xdr:col>5</xdr:col>
      <xdr:colOff>358775</xdr:colOff>
      <xdr:row>95</xdr:row>
      <xdr:rowOff>165967</xdr:rowOff>
    </xdr:to>
    <xdr:cxnSp macro="">
      <xdr:nvCxnSpPr>
        <xdr:cNvPr id="239" name="直線コネクタ 238"/>
        <xdr:cNvCxnSpPr/>
      </xdr:nvCxnSpPr>
      <xdr:spPr>
        <a:xfrm flipV="1">
          <a:off x="2908300" y="16331690"/>
          <a:ext cx="889000" cy="1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100497</xdr:rowOff>
    </xdr:from>
    <xdr:ext cx="534377" cy="259045"/>
    <xdr:sp macro="" textlink="">
      <xdr:nvSpPr>
        <xdr:cNvPr id="241" name="テキスト ボックス 240"/>
        <xdr:cNvSpPr txBox="1"/>
      </xdr:nvSpPr>
      <xdr:spPr>
        <a:xfrm>
          <a:off x="3530111" y="163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165967</xdr:rowOff>
    </xdr:from>
    <xdr:to>
      <xdr:col>4</xdr:col>
      <xdr:colOff>155575</xdr:colOff>
      <xdr:row>95</xdr:row>
      <xdr:rowOff>170379</xdr:rowOff>
    </xdr:to>
    <xdr:cxnSp macro="">
      <xdr:nvCxnSpPr>
        <xdr:cNvPr id="242" name="直線コネクタ 241"/>
        <xdr:cNvCxnSpPr/>
      </xdr:nvCxnSpPr>
      <xdr:spPr>
        <a:xfrm flipV="1">
          <a:off x="2019300" y="16453717"/>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65727</xdr:rowOff>
    </xdr:from>
    <xdr:ext cx="534377" cy="259045"/>
    <xdr:sp macro="" textlink="">
      <xdr:nvSpPr>
        <xdr:cNvPr id="244" name="テキスト ボックス 243"/>
        <xdr:cNvSpPr txBox="1"/>
      </xdr:nvSpPr>
      <xdr:spPr>
        <a:xfrm>
          <a:off x="2641111" y="1652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170379</xdr:rowOff>
    </xdr:from>
    <xdr:to>
      <xdr:col>2</xdr:col>
      <xdr:colOff>638175</xdr:colOff>
      <xdr:row>96</xdr:row>
      <xdr:rowOff>59096</xdr:rowOff>
    </xdr:to>
    <xdr:cxnSp macro="">
      <xdr:nvCxnSpPr>
        <xdr:cNvPr id="245" name="直線コネクタ 244"/>
        <xdr:cNvCxnSpPr/>
      </xdr:nvCxnSpPr>
      <xdr:spPr>
        <a:xfrm flipV="1">
          <a:off x="1130300" y="16458129"/>
          <a:ext cx="8890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82895</xdr:rowOff>
    </xdr:from>
    <xdr:ext cx="534377" cy="259045"/>
    <xdr:sp macro="" textlink="">
      <xdr:nvSpPr>
        <xdr:cNvPr id="247" name="テキスト ボックス 246"/>
        <xdr:cNvSpPr txBox="1"/>
      </xdr:nvSpPr>
      <xdr:spPr>
        <a:xfrm>
          <a:off x="1752111" y="165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124775</xdr:rowOff>
    </xdr:from>
    <xdr:ext cx="534377" cy="259045"/>
    <xdr:sp macro="" textlink="">
      <xdr:nvSpPr>
        <xdr:cNvPr id="249" name="テキスト ボックス 248"/>
        <xdr:cNvSpPr txBox="1"/>
      </xdr:nvSpPr>
      <xdr:spPr>
        <a:xfrm>
          <a:off x="863111" y="1658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32276</xdr:rowOff>
    </xdr:from>
    <xdr:to>
      <xdr:col>6</xdr:col>
      <xdr:colOff>561975</xdr:colOff>
      <xdr:row>95</xdr:row>
      <xdr:rowOff>133876</xdr:rowOff>
    </xdr:to>
    <xdr:sp macro="" textlink="">
      <xdr:nvSpPr>
        <xdr:cNvPr id="255" name="円/楕円 254"/>
        <xdr:cNvSpPr/>
      </xdr:nvSpPr>
      <xdr:spPr>
        <a:xfrm>
          <a:off x="4584700" y="163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55153</xdr:rowOff>
    </xdr:from>
    <xdr:ext cx="534377" cy="259045"/>
    <xdr:sp macro="" textlink="">
      <xdr:nvSpPr>
        <xdr:cNvPr id="256" name="扶助費該当値テキスト"/>
        <xdr:cNvSpPr txBox="1"/>
      </xdr:nvSpPr>
      <xdr:spPr>
        <a:xfrm>
          <a:off x="4686300" y="1617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84,977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164590</xdr:rowOff>
    </xdr:from>
    <xdr:to>
      <xdr:col>5</xdr:col>
      <xdr:colOff>409575</xdr:colOff>
      <xdr:row>95</xdr:row>
      <xdr:rowOff>94740</xdr:rowOff>
    </xdr:to>
    <xdr:sp macro="" textlink="">
      <xdr:nvSpPr>
        <xdr:cNvPr id="257" name="円/楕円 256"/>
        <xdr:cNvSpPr/>
      </xdr:nvSpPr>
      <xdr:spPr>
        <a:xfrm>
          <a:off x="3746500" y="16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111267</xdr:rowOff>
    </xdr:from>
    <xdr:ext cx="534377" cy="259045"/>
    <xdr:sp macro="" textlink="">
      <xdr:nvSpPr>
        <xdr:cNvPr id="258" name="テキスト ボックス 257"/>
        <xdr:cNvSpPr txBox="1"/>
      </xdr:nvSpPr>
      <xdr:spPr>
        <a:xfrm>
          <a:off x="3530111" y="1605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115167</xdr:rowOff>
    </xdr:from>
    <xdr:to>
      <xdr:col>4</xdr:col>
      <xdr:colOff>206375</xdr:colOff>
      <xdr:row>96</xdr:row>
      <xdr:rowOff>45317</xdr:rowOff>
    </xdr:to>
    <xdr:sp macro="" textlink="">
      <xdr:nvSpPr>
        <xdr:cNvPr id="259" name="円/楕円 258"/>
        <xdr:cNvSpPr/>
      </xdr:nvSpPr>
      <xdr:spPr>
        <a:xfrm>
          <a:off x="2857500" y="164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61844</xdr:rowOff>
    </xdr:from>
    <xdr:ext cx="534377" cy="259045"/>
    <xdr:sp macro="" textlink="">
      <xdr:nvSpPr>
        <xdr:cNvPr id="260" name="テキスト ボックス 259"/>
        <xdr:cNvSpPr txBox="1"/>
      </xdr:nvSpPr>
      <xdr:spPr>
        <a:xfrm>
          <a:off x="2641111" y="1617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119579</xdr:rowOff>
    </xdr:from>
    <xdr:to>
      <xdr:col>3</xdr:col>
      <xdr:colOff>3175</xdr:colOff>
      <xdr:row>96</xdr:row>
      <xdr:rowOff>49729</xdr:rowOff>
    </xdr:to>
    <xdr:sp macro="" textlink="">
      <xdr:nvSpPr>
        <xdr:cNvPr id="261" name="円/楕円 260"/>
        <xdr:cNvSpPr/>
      </xdr:nvSpPr>
      <xdr:spPr>
        <a:xfrm>
          <a:off x="1968500" y="164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66256</xdr:rowOff>
    </xdr:from>
    <xdr:ext cx="534377" cy="259045"/>
    <xdr:sp macro="" textlink="">
      <xdr:nvSpPr>
        <xdr:cNvPr id="262" name="テキスト ボックス 261"/>
        <xdr:cNvSpPr txBox="1"/>
      </xdr:nvSpPr>
      <xdr:spPr>
        <a:xfrm>
          <a:off x="1752111" y="1618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8296</xdr:rowOff>
    </xdr:from>
    <xdr:to>
      <xdr:col>1</xdr:col>
      <xdr:colOff>485775</xdr:colOff>
      <xdr:row>96</xdr:row>
      <xdr:rowOff>109896</xdr:rowOff>
    </xdr:to>
    <xdr:sp macro="" textlink="">
      <xdr:nvSpPr>
        <xdr:cNvPr id="263" name="円/楕円 262"/>
        <xdr:cNvSpPr/>
      </xdr:nvSpPr>
      <xdr:spPr>
        <a:xfrm>
          <a:off x="1079500" y="1646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126423</xdr:rowOff>
    </xdr:from>
    <xdr:ext cx="534377" cy="259045"/>
    <xdr:sp macro="" textlink="">
      <xdr:nvSpPr>
        <xdr:cNvPr id="264" name="テキスト ボックス 263"/>
        <xdr:cNvSpPr txBox="1"/>
      </xdr:nvSpPr>
      <xdr:spPr>
        <a:xfrm>
          <a:off x="863111" y="162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105543</xdr:rowOff>
    </xdr:from>
    <xdr:to>
      <xdr:col>15</xdr:col>
      <xdr:colOff>180975</xdr:colOff>
      <xdr:row>38</xdr:row>
      <xdr:rowOff>22104</xdr:rowOff>
    </xdr:to>
    <xdr:cxnSp macro="">
      <xdr:nvCxnSpPr>
        <xdr:cNvPr id="293" name="直線コネクタ 292"/>
        <xdr:cNvCxnSpPr/>
      </xdr:nvCxnSpPr>
      <xdr:spPr>
        <a:xfrm flipV="1">
          <a:off x="9639300" y="6449193"/>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87850</xdr:rowOff>
    </xdr:from>
    <xdr:ext cx="534377" cy="259045"/>
    <xdr:sp macro="" textlink="">
      <xdr:nvSpPr>
        <xdr:cNvPr id="294" name="補助費等平均値テキスト"/>
        <xdr:cNvSpPr txBox="1"/>
      </xdr:nvSpPr>
      <xdr:spPr>
        <a:xfrm>
          <a:off x="10528300" y="591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22104</xdr:rowOff>
    </xdr:from>
    <xdr:to>
      <xdr:col>14</xdr:col>
      <xdr:colOff>28575</xdr:colOff>
      <xdr:row>38</xdr:row>
      <xdr:rowOff>59328</xdr:rowOff>
    </xdr:to>
    <xdr:cxnSp macro="">
      <xdr:nvCxnSpPr>
        <xdr:cNvPr id="296" name="直線コネクタ 295"/>
        <xdr:cNvCxnSpPr/>
      </xdr:nvCxnSpPr>
      <xdr:spPr>
        <a:xfrm flipV="1">
          <a:off x="8750300" y="653720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14812</xdr:rowOff>
    </xdr:from>
    <xdr:ext cx="534377" cy="259045"/>
    <xdr:sp macro="" textlink="">
      <xdr:nvSpPr>
        <xdr:cNvPr id="298" name="テキスト ボックス 297"/>
        <xdr:cNvSpPr txBox="1"/>
      </xdr:nvSpPr>
      <xdr:spPr>
        <a:xfrm>
          <a:off x="9372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58262</xdr:rowOff>
    </xdr:from>
    <xdr:to>
      <xdr:col>12</xdr:col>
      <xdr:colOff>511175</xdr:colOff>
      <xdr:row>38</xdr:row>
      <xdr:rowOff>59328</xdr:rowOff>
    </xdr:to>
    <xdr:cxnSp macro="">
      <xdr:nvCxnSpPr>
        <xdr:cNvPr id="299" name="直線コネクタ 298"/>
        <xdr:cNvCxnSpPr/>
      </xdr:nvCxnSpPr>
      <xdr:spPr>
        <a:xfrm>
          <a:off x="7861300" y="6573362"/>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12793</xdr:rowOff>
    </xdr:from>
    <xdr:ext cx="534377" cy="259045"/>
    <xdr:sp macro="" textlink="">
      <xdr:nvSpPr>
        <xdr:cNvPr id="301" name="テキスト ボックス 300"/>
        <xdr:cNvSpPr txBox="1"/>
      </xdr:nvSpPr>
      <xdr:spPr>
        <a:xfrm>
          <a:off x="8483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57727</xdr:rowOff>
    </xdr:from>
    <xdr:to>
      <xdr:col>11</xdr:col>
      <xdr:colOff>307975</xdr:colOff>
      <xdr:row>38</xdr:row>
      <xdr:rowOff>58262</xdr:rowOff>
    </xdr:to>
    <xdr:cxnSp macro="">
      <xdr:nvCxnSpPr>
        <xdr:cNvPr id="302" name="直線コネクタ 301"/>
        <xdr:cNvCxnSpPr/>
      </xdr:nvCxnSpPr>
      <xdr:spPr>
        <a:xfrm>
          <a:off x="6972300" y="6572827"/>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60951</xdr:rowOff>
    </xdr:from>
    <xdr:ext cx="534377" cy="259045"/>
    <xdr:sp macro="" textlink="">
      <xdr:nvSpPr>
        <xdr:cNvPr id="304" name="テキスト ボックス 303"/>
        <xdr:cNvSpPr txBox="1"/>
      </xdr:nvSpPr>
      <xdr:spPr>
        <a:xfrm>
          <a:off x="7594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69086</xdr:rowOff>
    </xdr:from>
    <xdr:ext cx="534377" cy="259045"/>
    <xdr:sp macro="" textlink="">
      <xdr:nvSpPr>
        <xdr:cNvPr id="306" name="テキスト ボックス 305"/>
        <xdr:cNvSpPr txBox="1"/>
      </xdr:nvSpPr>
      <xdr:spPr>
        <a:xfrm>
          <a:off x="6705111" y="58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54743</xdr:rowOff>
    </xdr:from>
    <xdr:to>
      <xdr:col>15</xdr:col>
      <xdr:colOff>231775</xdr:colOff>
      <xdr:row>37</xdr:row>
      <xdr:rowOff>156343</xdr:rowOff>
    </xdr:to>
    <xdr:sp macro="" textlink="">
      <xdr:nvSpPr>
        <xdr:cNvPr id="312" name="円/楕円 311"/>
        <xdr:cNvSpPr/>
      </xdr:nvSpPr>
      <xdr:spPr>
        <a:xfrm>
          <a:off x="10426700" y="63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141120</xdr:rowOff>
    </xdr:from>
    <xdr:ext cx="534377" cy="259045"/>
    <xdr:sp macro="" textlink="">
      <xdr:nvSpPr>
        <xdr:cNvPr id="313" name="補助費等該当値テキスト"/>
        <xdr:cNvSpPr txBox="1"/>
      </xdr:nvSpPr>
      <xdr:spPr>
        <a:xfrm>
          <a:off x="10528300" y="63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142754</xdr:rowOff>
    </xdr:from>
    <xdr:to>
      <xdr:col>14</xdr:col>
      <xdr:colOff>79375</xdr:colOff>
      <xdr:row>38</xdr:row>
      <xdr:rowOff>72904</xdr:rowOff>
    </xdr:to>
    <xdr:sp macro="" textlink="">
      <xdr:nvSpPr>
        <xdr:cNvPr id="314" name="円/楕円 313"/>
        <xdr:cNvSpPr/>
      </xdr:nvSpPr>
      <xdr:spPr>
        <a:xfrm>
          <a:off x="9588500" y="64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64031</xdr:rowOff>
    </xdr:from>
    <xdr:ext cx="534377" cy="259045"/>
    <xdr:sp macro="" textlink="">
      <xdr:nvSpPr>
        <xdr:cNvPr id="315" name="テキスト ボックス 314"/>
        <xdr:cNvSpPr txBox="1"/>
      </xdr:nvSpPr>
      <xdr:spPr>
        <a:xfrm>
          <a:off x="9372111" y="65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8528</xdr:rowOff>
    </xdr:from>
    <xdr:to>
      <xdr:col>12</xdr:col>
      <xdr:colOff>561975</xdr:colOff>
      <xdr:row>38</xdr:row>
      <xdr:rowOff>110128</xdr:rowOff>
    </xdr:to>
    <xdr:sp macro="" textlink="">
      <xdr:nvSpPr>
        <xdr:cNvPr id="316" name="円/楕円 315"/>
        <xdr:cNvSpPr/>
      </xdr:nvSpPr>
      <xdr:spPr>
        <a:xfrm>
          <a:off x="8699500" y="65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101255</xdr:rowOff>
    </xdr:from>
    <xdr:ext cx="469744" cy="259045"/>
    <xdr:sp macro="" textlink="">
      <xdr:nvSpPr>
        <xdr:cNvPr id="317" name="テキスト ボックス 316"/>
        <xdr:cNvSpPr txBox="1"/>
      </xdr:nvSpPr>
      <xdr:spPr>
        <a:xfrm>
          <a:off x="8515427" y="661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7462</xdr:rowOff>
    </xdr:from>
    <xdr:to>
      <xdr:col>11</xdr:col>
      <xdr:colOff>358775</xdr:colOff>
      <xdr:row>38</xdr:row>
      <xdr:rowOff>109062</xdr:rowOff>
    </xdr:to>
    <xdr:sp macro="" textlink="">
      <xdr:nvSpPr>
        <xdr:cNvPr id="318" name="円/楕円 317"/>
        <xdr:cNvSpPr/>
      </xdr:nvSpPr>
      <xdr:spPr>
        <a:xfrm>
          <a:off x="7810500" y="65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100189</xdr:rowOff>
    </xdr:from>
    <xdr:ext cx="469744" cy="259045"/>
    <xdr:sp macro="" textlink="">
      <xdr:nvSpPr>
        <xdr:cNvPr id="319" name="テキスト ボックス 318"/>
        <xdr:cNvSpPr txBox="1"/>
      </xdr:nvSpPr>
      <xdr:spPr>
        <a:xfrm>
          <a:off x="7626427" y="66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6927</xdr:rowOff>
    </xdr:from>
    <xdr:to>
      <xdr:col>10</xdr:col>
      <xdr:colOff>155575</xdr:colOff>
      <xdr:row>38</xdr:row>
      <xdr:rowOff>108527</xdr:rowOff>
    </xdr:to>
    <xdr:sp macro="" textlink="">
      <xdr:nvSpPr>
        <xdr:cNvPr id="320" name="円/楕円 319"/>
        <xdr:cNvSpPr/>
      </xdr:nvSpPr>
      <xdr:spPr>
        <a:xfrm>
          <a:off x="6921500" y="6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99654</xdr:rowOff>
    </xdr:from>
    <xdr:ext cx="469744" cy="259045"/>
    <xdr:sp macro="" textlink="">
      <xdr:nvSpPr>
        <xdr:cNvPr id="321" name="テキスト ボックス 320"/>
        <xdr:cNvSpPr txBox="1"/>
      </xdr:nvSpPr>
      <xdr:spPr>
        <a:xfrm>
          <a:off x="6737427" y="66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116040</xdr:rowOff>
    </xdr:from>
    <xdr:to>
      <xdr:col>15</xdr:col>
      <xdr:colOff>180975</xdr:colOff>
      <xdr:row>55</xdr:row>
      <xdr:rowOff>78207</xdr:rowOff>
    </xdr:to>
    <xdr:cxnSp macro="">
      <xdr:nvCxnSpPr>
        <xdr:cNvPr id="351" name="直線コネクタ 350"/>
        <xdr:cNvCxnSpPr/>
      </xdr:nvCxnSpPr>
      <xdr:spPr>
        <a:xfrm>
          <a:off x="9639300" y="9374340"/>
          <a:ext cx="838200" cy="1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154195</xdr:rowOff>
    </xdr:from>
    <xdr:ext cx="534377" cy="259045"/>
    <xdr:sp macro="" textlink="">
      <xdr:nvSpPr>
        <xdr:cNvPr id="352" name="普通建設事業費平均値テキスト"/>
        <xdr:cNvSpPr txBox="1"/>
      </xdr:nvSpPr>
      <xdr:spPr>
        <a:xfrm>
          <a:off x="10528300" y="9583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116040</xdr:rowOff>
    </xdr:from>
    <xdr:to>
      <xdr:col>14</xdr:col>
      <xdr:colOff>28575</xdr:colOff>
      <xdr:row>55</xdr:row>
      <xdr:rowOff>146596</xdr:rowOff>
    </xdr:to>
    <xdr:cxnSp macro="">
      <xdr:nvCxnSpPr>
        <xdr:cNvPr id="354" name="直線コネクタ 353"/>
        <xdr:cNvCxnSpPr/>
      </xdr:nvCxnSpPr>
      <xdr:spPr>
        <a:xfrm flipV="1">
          <a:off x="8750300" y="9374340"/>
          <a:ext cx="8890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5" name="フローチャート : 判断 354"/>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132002</xdr:rowOff>
    </xdr:from>
    <xdr:ext cx="534377" cy="259045"/>
    <xdr:sp macro="" textlink="">
      <xdr:nvSpPr>
        <xdr:cNvPr id="356" name="テキスト ボックス 355"/>
        <xdr:cNvSpPr txBox="1"/>
      </xdr:nvSpPr>
      <xdr:spPr>
        <a:xfrm>
          <a:off x="9372111" y="95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6712</xdr:rowOff>
    </xdr:from>
    <xdr:to>
      <xdr:col>12</xdr:col>
      <xdr:colOff>511175</xdr:colOff>
      <xdr:row>55</xdr:row>
      <xdr:rowOff>146596</xdr:rowOff>
    </xdr:to>
    <xdr:cxnSp macro="">
      <xdr:nvCxnSpPr>
        <xdr:cNvPr id="357" name="直線コネクタ 356"/>
        <xdr:cNvCxnSpPr/>
      </xdr:nvCxnSpPr>
      <xdr:spPr>
        <a:xfrm>
          <a:off x="7861300" y="9436462"/>
          <a:ext cx="889000" cy="1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8" name="フローチャート : 判断 357"/>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38625</xdr:rowOff>
    </xdr:from>
    <xdr:ext cx="534377" cy="259045"/>
    <xdr:sp macro="" textlink="">
      <xdr:nvSpPr>
        <xdr:cNvPr id="359" name="テキスト ボックス 358"/>
        <xdr:cNvSpPr txBox="1"/>
      </xdr:nvSpPr>
      <xdr:spPr>
        <a:xfrm>
          <a:off x="8483111" y="92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6712</xdr:rowOff>
    </xdr:from>
    <xdr:to>
      <xdr:col>11</xdr:col>
      <xdr:colOff>307975</xdr:colOff>
      <xdr:row>56</xdr:row>
      <xdr:rowOff>65005</xdr:rowOff>
    </xdr:to>
    <xdr:cxnSp macro="">
      <xdr:nvCxnSpPr>
        <xdr:cNvPr id="360" name="直線コネクタ 359"/>
        <xdr:cNvCxnSpPr/>
      </xdr:nvCxnSpPr>
      <xdr:spPr>
        <a:xfrm flipV="1">
          <a:off x="6972300" y="9436462"/>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61" name="フローチャート : 判断 360"/>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153185</xdr:rowOff>
    </xdr:from>
    <xdr:ext cx="534377" cy="259045"/>
    <xdr:sp macro="" textlink="">
      <xdr:nvSpPr>
        <xdr:cNvPr id="362" name="テキスト ボックス 361"/>
        <xdr:cNvSpPr txBox="1"/>
      </xdr:nvSpPr>
      <xdr:spPr>
        <a:xfrm>
          <a:off x="7594111" y="97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3" name="フローチャート : 判断 362"/>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20979</xdr:rowOff>
    </xdr:from>
    <xdr:ext cx="534377" cy="259045"/>
    <xdr:sp macro="" textlink="">
      <xdr:nvSpPr>
        <xdr:cNvPr id="364" name="テキスト ボックス 363"/>
        <xdr:cNvSpPr txBox="1"/>
      </xdr:nvSpPr>
      <xdr:spPr>
        <a:xfrm>
          <a:off x="6705111" y="97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27407</xdr:rowOff>
    </xdr:from>
    <xdr:to>
      <xdr:col>15</xdr:col>
      <xdr:colOff>231775</xdr:colOff>
      <xdr:row>55</xdr:row>
      <xdr:rowOff>129007</xdr:rowOff>
    </xdr:to>
    <xdr:sp macro="" textlink="">
      <xdr:nvSpPr>
        <xdr:cNvPr id="370" name="円/楕円 369"/>
        <xdr:cNvSpPr/>
      </xdr:nvSpPr>
      <xdr:spPr>
        <a:xfrm>
          <a:off x="10426700" y="94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50284</xdr:rowOff>
    </xdr:from>
    <xdr:ext cx="534377" cy="259045"/>
    <xdr:sp macro="" textlink="">
      <xdr:nvSpPr>
        <xdr:cNvPr id="371" name="普通建設事業費該当値テキスト"/>
        <xdr:cNvSpPr txBox="1"/>
      </xdr:nvSpPr>
      <xdr:spPr>
        <a:xfrm>
          <a:off x="10528300" y="93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54,228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65240</xdr:rowOff>
    </xdr:from>
    <xdr:to>
      <xdr:col>14</xdr:col>
      <xdr:colOff>79375</xdr:colOff>
      <xdr:row>54</xdr:row>
      <xdr:rowOff>166840</xdr:rowOff>
    </xdr:to>
    <xdr:sp macro="" textlink="">
      <xdr:nvSpPr>
        <xdr:cNvPr id="372" name="円/楕円 371"/>
        <xdr:cNvSpPr/>
      </xdr:nvSpPr>
      <xdr:spPr>
        <a:xfrm>
          <a:off x="9588500" y="93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11917</xdr:rowOff>
    </xdr:from>
    <xdr:ext cx="534377" cy="259045"/>
    <xdr:sp macro="" textlink="">
      <xdr:nvSpPr>
        <xdr:cNvPr id="373" name="テキスト ボックス 372"/>
        <xdr:cNvSpPr txBox="1"/>
      </xdr:nvSpPr>
      <xdr:spPr>
        <a:xfrm>
          <a:off x="9372111" y="909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95796</xdr:rowOff>
    </xdr:from>
    <xdr:to>
      <xdr:col>12</xdr:col>
      <xdr:colOff>561975</xdr:colOff>
      <xdr:row>56</xdr:row>
      <xdr:rowOff>25946</xdr:rowOff>
    </xdr:to>
    <xdr:sp macro="" textlink="">
      <xdr:nvSpPr>
        <xdr:cNvPr id="374" name="円/楕円 373"/>
        <xdr:cNvSpPr/>
      </xdr:nvSpPr>
      <xdr:spPr>
        <a:xfrm>
          <a:off x="8699500" y="95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17073</xdr:rowOff>
    </xdr:from>
    <xdr:ext cx="534377" cy="259045"/>
    <xdr:sp macro="" textlink="">
      <xdr:nvSpPr>
        <xdr:cNvPr id="375" name="テキスト ボックス 374"/>
        <xdr:cNvSpPr txBox="1"/>
      </xdr:nvSpPr>
      <xdr:spPr>
        <a:xfrm>
          <a:off x="8483111" y="96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127362</xdr:rowOff>
    </xdr:from>
    <xdr:to>
      <xdr:col>11</xdr:col>
      <xdr:colOff>358775</xdr:colOff>
      <xdr:row>55</xdr:row>
      <xdr:rowOff>57512</xdr:rowOff>
    </xdr:to>
    <xdr:sp macro="" textlink="">
      <xdr:nvSpPr>
        <xdr:cNvPr id="376" name="円/楕円 375"/>
        <xdr:cNvSpPr/>
      </xdr:nvSpPr>
      <xdr:spPr>
        <a:xfrm>
          <a:off x="7810500" y="93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74039</xdr:rowOff>
    </xdr:from>
    <xdr:ext cx="534377" cy="259045"/>
    <xdr:sp macro="" textlink="">
      <xdr:nvSpPr>
        <xdr:cNvPr id="377" name="テキスト ボックス 376"/>
        <xdr:cNvSpPr txBox="1"/>
      </xdr:nvSpPr>
      <xdr:spPr>
        <a:xfrm>
          <a:off x="7594111" y="916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14205</xdr:rowOff>
    </xdr:from>
    <xdr:to>
      <xdr:col>10</xdr:col>
      <xdr:colOff>155575</xdr:colOff>
      <xdr:row>56</xdr:row>
      <xdr:rowOff>115805</xdr:rowOff>
    </xdr:to>
    <xdr:sp macro="" textlink="">
      <xdr:nvSpPr>
        <xdr:cNvPr id="378" name="円/楕円 377"/>
        <xdr:cNvSpPr/>
      </xdr:nvSpPr>
      <xdr:spPr>
        <a:xfrm>
          <a:off x="6921500" y="96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132332</xdr:rowOff>
    </xdr:from>
    <xdr:ext cx="534377" cy="259045"/>
    <xdr:sp macro="" textlink="">
      <xdr:nvSpPr>
        <xdr:cNvPr id="379" name="テキスト ボックス 378"/>
        <xdr:cNvSpPr txBox="1"/>
      </xdr:nvSpPr>
      <xdr:spPr>
        <a:xfrm>
          <a:off x="6705111" y="93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18009</xdr:rowOff>
    </xdr:from>
    <xdr:to>
      <xdr:col>15</xdr:col>
      <xdr:colOff>180975</xdr:colOff>
      <xdr:row>73</xdr:row>
      <xdr:rowOff>9093</xdr:rowOff>
    </xdr:to>
    <xdr:cxnSp macro="">
      <xdr:nvCxnSpPr>
        <xdr:cNvPr id="408" name="直線コネクタ 407"/>
        <xdr:cNvCxnSpPr/>
      </xdr:nvCxnSpPr>
      <xdr:spPr>
        <a:xfrm>
          <a:off x="9639300" y="12362409"/>
          <a:ext cx="8382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44390</xdr:rowOff>
    </xdr:from>
    <xdr:ext cx="534377" cy="259045"/>
    <xdr:sp macro="" textlink="">
      <xdr:nvSpPr>
        <xdr:cNvPr id="409" name="普通建設事業費 （ うち新規整備　）平均値テキスト"/>
        <xdr:cNvSpPr txBox="1"/>
      </xdr:nvSpPr>
      <xdr:spPr>
        <a:xfrm>
          <a:off x="10528300" y="1290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1" name="フローチャート : 判断 410"/>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133621</xdr:rowOff>
    </xdr:from>
    <xdr:ext cx="534377" cy="259045"/>
    <xdr:sp macro="" textlink="">
      <xdr:nvSpPr>
        <xdr:cNvPr id="412" name="テキスト ボックス 411"/>
        <xdr:cNvSpPr txBox="1"/>
      </xdr:nvSpPr>
      <xdr:spPr>
        <a:xfrm>
          <a:off x="9372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129743</xdr:rowOff>
    </xdr:from>
    <xdr:to>
      <xdr:col>15</xdr:col>
      <xdr:colOff>231775</xdr:colOff>
      <xdr:row>73</xdr:row>
      <xdr:rowOff>59893</xdr:rowOff>
    </xdr:to>
    <xdr:sp macro="" textlink="">
      <xdr:nvSpPr>
        <xdr:cNvPr id="418" name="円/楕円 417"/>
        <xdr:cNvSpPr/>
      </xdr:nvSpPr>
      <xdr:spPr>
        <a:xfrm>
          <a:off x="10426700" y="1247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152620</xdr:rowOff>
    </xdr:from>
    <xdr:ext cx="534377" cy="259045"/>
    <xdr:sp macro="" textlink="">
      <xdr:nvSpPr>
        <xdr:cNvPr id="419" name="普通建設事業費 （ うち新規整備　）該当値テキスト"/>
        <xdr:cNvSpPr txBox="1"/>
      </xdr:nvSpPr>
      <xdr:spPr>
        <a:xfrm>
          <a:off x="10528300" y="123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27,928</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138659</xdr:rowOff>
    </xdr:from>
    <xdr:to>
      <xdr:col>14</xdr:col>
      <xdr:colOff>79375</xdr:colOff>
      <xdr:row>72</xdr:row>
      <xdr:rowOff>68809</xdr:rowOff>
    </xdr:to>
    <xdr:sp macro="" textlink="">
      <xdr:nvSpPr>
        <xdr:cNvPr id="420" name="円/楕円 419"/>
        <xdr:cNvSpPr/>
      </xdr:nvSpPr>
      <xdr:spPr>
        <a:xfrm>
          <a:off x="9588500" y="123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85336</xdr:rowOff>
    </xdr:from>
    <xdr:ext cx="534377" cy="259045"/>
    <xdr:sp macro="" textlink="">
      <xdr:nvSpPr>
        <xdr:cNvPr id="421" name="テキスト ボックス 420"/>
        <xdr:cNvSpPr txBox="1"/>
      </xdr:nvSpPr>
      <xdr:spPr>
        <a:xfrm>
          <a:off x="9372111" y="120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129231</xdr:rowOff>
    </xdr:from>
    <xdr:to>
      <xdr:col>15</xdr:col>
      <xdr:colOff>180975</xdr:colOff>
      <xdr:row>96</xdr:row>
      <xdr:rowOff>24509</xdr:rowOff>
    </xdr:to>
    <xdr:cxnSp macro="">
      <xdr:nvCxnSpPr>
        <xdr:cNvPr id="448" name="直線コネクタ 447"/>
        <xdr:cNvCxnSpPr/>
      </xdr:nvCxnSpPr>
      <xdr:spPr>
        <a:xfrm flipV="1">
          <a:off x="9639300" y="16416981"/>
          <a:ext cx="838200" cy="6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108407</xdr:rowOff>
    </xdr:from>
    <xdr:ext cx="534377" cy="259045"/>
    <xdr:sp macro="" textlink="">
      <xdr:nvSpPr>
        <xdr:cNvPr id="449" name="普通建設事業費 （ うち更新整備　）平均値テキスト"/>
        <xdr:cNvSpPr txBox="1"/>
      </xdr:nvSpPr>
      <xdr:spPr>
        <a:xfrm>
          <a:off x="10528300" y="1639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2" name="テキスト ボックス 451"/>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78431</xdr:rowOff>
    </xdr:from>
    <xdr:to>
      <xdr:col>15</xdr:col>
      <xdr:colOff>231775</xdr:colOff>
      <xdr:row>96</xdr:row>
      <xdr:rowOff>8581</xdr:rowOff>
    </xdr:to>
    <xdr:sp macro="" textlink="">
      <xdr:nvSpPr>
        <xdr:cNvPr id="458" name="円/楕円 457"/>
        <xdr:cNvSpPr/>
      </xdr:nvSpPr>
      <xdr:spPr>
        <a:xfrm>
          <a:off x="10426700" y="163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101308</xdr:rowOff>
    </xdr:from>
    <xdr:ext cx="534377" cy="259045"/>
    <xdr:sp macro="" textlink="">
      <xdr:nvSpPr>
        <xdr:cNvPr id="459" name="普通建設事業費 （ うち更新整備　）該当値テキスト"/>
        <xdr:cNvSpPr txBox="1"/>
      </xdr:nvSpPr>
      <xdr:spPr>
        <a:xfrm>
          <a:off x="10528300" y="1621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145159</xdr:rowOff>
    </xdr:from>
    <xdr:to>
      <xdr:col>14</xdr:col>
      <xdr:colOff>79375</xdr:colOff>
      <xdr:row>96</xdr:row>
      <xdr:rowOff>75309</xdr:rowOff>
    </xdr:to>
    <xdr:sp macro="" textlink="">
      <xdr:nvSpPr>
        <xdr:cNvPr id="460" name="円/楕円 459"/>
        <xdr:cNvSpPr/>
      </xdr:nvSpPr>
      <xdr:spPr>
        <a:xfrm>
          <a:off x="9588500" y="164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66436</xdr:rowOff>
    </xdr:from>
    <xdr:ext cx="534377" cy="259045"/>
    <xdr:sp macro="" textlink="">
      <xdr:nvSpPr>
        <xdr:cNvPr id="461" name="テキスト ボックス 460"/>
        <xdr:cNvSpPr txBox="1"/>
      </xdr:nvSpPr>
      <xdr:spPr>
        <a:xfrm>
          <a:off x="9372111" y="1652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5" name="テキスト ボックス 47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7" name="テキスト ボックス 47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1" name="直線コネクタ 480"/>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4"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5" name="直線コネクタ 484"/>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83122</xdr:rowOff>
    </xdr:from>
    <xdr:to>
      <xdr:col>23</xdr:col>
      <xdr:colOff>517525</xdr:colOff>
      <xdr:row>34</xdr:row>
      <xdr:rowOff>101409</xdr:rowOff>
    </xdr:to>
    <xdr:cxnSp macro="">
      <xdr:nvCxnSpPr>
        <xdr:cNvPr id="486" name="直線コネクタ 485"/>
        <xdr:cNvCxnSpPr/>
      </xdr:nvCxnSpPr>
      <xdr:spPr>
        <a:xfrm flipV="1">
          <a:off x="15481300" y="5398072"/>
          <a:ext cx="838200" cy="53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9034</xdr:rowOff>
    </xdr:from>
    <xdr:ext cx="378565" cy="259045"/>
    <xdr:sp macro="" textlink="">
      <xdr:nvSpPr>
        <xdr:cNvPr id="487" name="災害復旧事業費平均値テキスト"/>
        <xdr:cNvSpPr txBox="1"/>
      </xdr:nvSpPr>
      <xdr:spPr>
        <a:xfrm>
          <a:off x="16370300" y="6181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8" name="フローチャート : 判断 487"/>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101409</xdr:rowOff>
    </xdr:from>
    <xdr:to>
      <xdr:col>22</xdr:col>
      <xdr:colOff>365125</xdr:colOff>
      <xdr:row>35</xdr:row>
      <xdr:rowOff>36259</xdr:rowOff>
    </xdr:to>
    <xdr:cxnSp macro="">
      <xdr:nvCxnSpPr>
        <xdr:cNvPr id="489" name="直線コネクタ 488"/>
        <xdr:cNvCxnSpPr/>
      </xdr:nvCxnSpPr>
      <xdr:spPr>
        <a:xfrm flipV="1">
          <a:off x="14592300" y="5930709"/>
          <a:ext cx="889000" cy="10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0" name="フローチャート : 判断 489"/>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17606</xdr:rowOff>
    </xdr:from>
    <xdr:ext cx="378565" cy="259045"/>
    <xdr:sp macro="" textlink="">
      <xdr:nvSpPr>
        <xdr:cNvPr id="491" name="テキスト ボックス 490"/>
        <xdr:cNvSpPr txBox="1"/>
      </xdr:nvSpPr>
      <xdr:spPr>
        <a:xfrm>
          <a:off x="15292017" y="618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90551</xdr:rowOff>
    </xdr:from>
    <xdr:to>
      <xdr:col>21</xdr:col>
      <xdr:colOff>161925</xdr:colOff>
      <xdr:row>35</xdr:row>
      <xdr:rowOff>36259</xdr:rowOff>
    </xdr:to>
    <xdr:cxnSp macro="">
      <xdr:nvCxnSpPr>
        <xdr:cNvPr id="492" name="直線コネクタ 491"/>
        <xdr:cNvCxnSpPr/>
      </xdr:nvCxnSpPr>
      <xdr:spPr>
        <a:xfrm>
          <a:off x="13703300" y="5919851"/>
          <a:ext cx="8890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3" name="フローチャート : 判断 492"/>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6748</xdr:rowOff>
    </xdr:from>
    <xdr:ext cx="378565" cy="259045"/>
    <xdr:sp macro="" textlink="">
      <xdr:nvSpPr>
        <xdr:cNvPr id="494" name="テキスト ボックス 493"/>
        <xdr:cNvSpPr txBox="1"/>
      </xdr:nvSpPr>
      <xdr:spPr>
        <a:xfrm>
          <a:off x="14403017" y="6178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90551</xdr:rowOff>
    </xdr:from>
    <xdr:to>
      <xdr:col>19</xdr:col>
      <xdr:colOff>644525</xdr:colOff>
      <xdr:row>35</xdr:row>
      <xdr:rowOff>27115</xdr:rowOff>
    </xdr:to>
    <xdr:cxnSp macro="">
      <xdr:nvCxnSpPr>
        <xdr:cNvPr id="495" name="直線コネクタ 494"/>
        <xdr:cNvCxnSpPr/>
      </xdr:nvCxnSpPr>
      <xdr:spPr>
        <a:xfrm flipV="1">
          <a:off x="12814300" y="5919851"/>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6" name="フローチャート : 判断 495"/>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7" name="テキスト ボックス 496"/>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8" name="フローチャート : 判断 497"/>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499" name="テキスト ボックス 498"/>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32322</xdr:rowOff>
    </xdr:from>
    <xdr:to>
      <xdr:col>23</xdr:col>
      <xdr:colOff>568325</xdr:colOff>
      <xdr:row>31</xdr:row>
      <xdr:rowOff>133922</xdr:rowOff>
    </xdr:to>
    <xdr:sp macro="" textlink="">
      <xdr:nvSpPr>
        <xdr:cNvPr id="505" name="円/楕円 504"/>
        <xdr:cNvSpPr/>
      </xdr:nvSpPr>
      <xdr:spPr>
        <a:xfrm>
          <a:off x="16268700" y="53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118699</xdr:rowOff>
    </xdr:from>
    <xdr:ext cx="469744" cy="259045"/>
    <xdr:sp macro="" textlink="">
      <xdr:nvSpPr>
        <xdr:cNvPr id="506" name="災害復旧事業費該当値テキスト"/>
        <xdr:cNvSpPr txBox="1"/>
      </xdr:nvSpPr>
      <xdr:spPr>
        <a:xfrm>
          <a:off x="16370300" y="526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50609</xdr:rowOff>
    </xdr:from>
    <xdr:to>
      <xdr:col>22</xdr:col>
      <xdr:colOff>415925</xdr:colOff>
      <xdr:row>34</xdr:row>
      <xdr:rowOff>152209</xdr:rowOff>
    </xdr:to>
    <xdr:sp macro="" textlink="">
      <xdr:nvSpPr>
        <xdr:cNvPr id="507" name="円/楕円 506"/>
        <xdr:cNvSpPr/>
      </xdr:nvSpPr>
      <xdr:spPr>
        <a:xfrm>
          <a:off x="15430500" y="58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32</xdr:row>
      <xdr:rowOff>168736</xdr:rowOff>
    </xdr:from>
    <xdr:ext cx="469744" cy="259045"/>
    <xdr:sp macro="" textlink="">
      <xdr:nvSpPr>
        <xdr:cNvPr id="508" name="テキスト ボックス 507"/>
        <xdr:cNvSpPr txBox="1"/>
      </xdr:nvSpPr>
      <xdr:spPr>
        <a:xfrm>
          <a:off x="15246427" y="565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156909</xdr:rowOff>
    </xdr:from>
    <xdr:to>
      <xdr:col>21</xdr:col>
      <xdr:colOff>212725</xdr:colOff>
      <xdr:row>35</xdr:row>
      <xdr:rowOff>87059</xdr:rowOff>
    </xdr:to>
    <xdr:sp macro="" textlink="">
      <xdr:nvSpPr>
        <xdr:cNvPr id="509" name="円/楕円 508"/>
        <xdr:cNvSpPr/>
      </xdr:nvSpPr>
      <xdr:spPr>
        <a:xfrm>
          <a:off x="145415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33</xdr:row>
      <xdr:rowOff>103586</xdr:rowOff>
    </xdr:from>
    <xdr:ext cx="378565" cy="259045"/>
    <xdr:sp macro="" textlink="">
      <xdr:nvSpPr>
        <xdr:cNvPr id="510" name="テキスト ボックス 509"/>
        <xdr:cNvSpPr txBox="1"/>
      </xdr:nvSpPr>
      <xdr:spPr>
        <a:xfrm>
          <a:off x="14403017" y="5761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39751</xdr:rowOff>
    </xdr:from>
    <xdr:to>
      <xdr:col>20</xdr:col>
      <xdr:colOff>9525</xdr:colOff>
      <xdr:row>34</xdr:row>
      <xdr:rowOff>141351</xdr:rowOff>
    </xdr:to>
    <xdr:sp macro="" textlink="">
      <xdr:nvSpPr>
        <xdr:cNvPr id="511" name="円/楕円 510"/>
        <xdr:cNvSpPr/>
      </xdr:nvSpPr>
      <xdr:spPr>
        <a:xfrm>
          <a:off x="13652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132478</xdr:rowOff>
    </xdr:from>
    <xdr:ext cx="469744" cy="259045"/>
    <xdr:sp macro="" textlink="">
      <xdr:nvSpPr>
        <xdr:cNvPr id="512" name="テキスト ボックス 511"/>
        <xdr:cNvSpPr txBox="1"/>
      </xdr:nvSpPr>
      <xdr:spPr>
        <a:xfrm>
          <a:off x="13468427" y="596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147765</xdr:rowOff>
    </xdr:from>
    <xdr:to>
      <xdr:col>18</xdr:col>
      <xdr:colOff>492125</xdr:colOff>
      <xdr:row>35</xdr:row>
      <xdr:rowOff>77915</xdr:rowOff>
    </xdr:to>
    <xdr:sp macro="" textlink="">
      <xdr:nvSpPr>
        <xdr:cNvPr id="513" name="円/楕円 512"/>
        <xdr:cNvSpPr/>
      </xdr:nvSpPr>
      <xdr:spPr>
        <a:xfrm>
          <a:off x="12763500" y="59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35</xdr:row>
      <xdr:rowOff>69042</xdr:rowOff>
    </xdr:from>
    <xdr:ext cx="378565" cy="259045"/>
    <xdr:sp macro="" textlink="">
      <xdr:nvSpPr>
        <xdr:cNvPr id="514" name="テキスト ボックス 513"/>
        <xdr:cNvSpPr txBox="1"/>
      </xdr:nvSpPr>
      <xdr:spPr>
        <a:xfrm>
          <a:off x="12625017" y="6069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7" name="テキスト ボックス 57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9" name="テキスト ボックス 57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1" name="テキスト ボックス 58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3" name="テキスト ボックス 58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5" name="直線コネクタ 584"/>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6"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7" name="直線コネクタ 586"/>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88"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89" name="直線コネクタ 588"/>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139129</xdr:rowOff>
    </xdr:from>
    <xdr:to>
      <xdr:col>23</xdr:col>
      <xdr:colOff>517525</xdr:colOff>
      <xdr:row>73</xdr:row>
      <xdr:rowOff>30680</xdr:rowOff>
    </xdr:to>
    <xdr:cxnSp macro="">
      <xdr:nvCxnSpPr>
        <xdr:cNvPr id="590" name="直線コネクタ 589"/>
        <xdr:cNvCxnSpPr/>
      </xdr:nvCxnSpPr>
      <xdr:spPr>
        <a:xfrm>
          <a:off x="15481300" y="12483529"/>
          <a:ext cx="838200" cy="6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102440</xdr:rowOff>
    </xdr:from>
    <xdr:ext cx="534377" cy="259045"/>
    <xdr:sp macro="" textlink="">
      <xdr:nvSpPr>
        <xdr:cNvPr id="591" name="公債費平均値テキスト"/>
        <xdr:cNvSpPr txBox="1"/>
      </xdr:nvSpPr>
      <xdr:spPr>
        <a:xfrm>
          <a:off x="16370300" y="12618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2" name="フローチャート : 判断 591"/>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139129</xdr:rowOff>
    </xdr:from>
    <xdr:to>
      <xdr:col>22</xdr:col>
      <xdr:colOff>365125</xdr:colOff>
      <xdr:row>72</xdr:row>
      <xdr:rowOff>142215</xdr:rowOff>
    </xdr:to>
    <xdr:cxnSp macro="">
      <xdr:nvCxnSpPr>
        <xdr:cNvPr id="593" name="直線コネクタ 592"/>
        <xdr:cNvCxnSpPr/>
      </xdr:nvCxnSpPr>
      <xdr:spPr>
        <a:xfrm flipV="1">
          <a:off x="14592300" y="1248352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4" name="フローチャート : 判断 593"/>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157921</xdr:rowOff>
    </xdr:from>
    <xdr:ext cx="534377" cy="259045"/>
    <xdr:sp macro="" textlink="">
      <xdr:nvSpPr>
        <xdr:cNvPr id="595" name="テキスト ボックス 594"/>
        <xdr:cNvSpPr txBox="1"/>
      </xdr:nvSpPr>
      <xdr:spPr>
        <a:xfrm>
          <a:off x="15214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142215</xdr:rowOff>
    </xdr:from>
    <xdr:to>
      <xdr:col>21</xdr:col>
      <xdr:colOff>161925</xdr:colOff>
      <xdr:row>72</xdr:row>
      <xdr:rowOff>162217</xdr:rowOff>
    </xdr:to>
    <xdr:cxnSp macro="">
      <xdr:nvCxnSpPr>
        <xdr:cNvPr id="596" name="直線コネクタ 595"/>
        <xdr:cNvCxnSpPr/>
      </xdr:nvCxnSpPr>
      <xdr:spPr>
        <a:xfrm flipV="1">
          <a:off x="13703300" y="12486615"/>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597" name="フローチャート : 判断 596"/>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145302</xdr:rowOff>
    </xdr:from>
    <xdr:ext cx="534377" cy="259045"/>
    <xdr:sp macro="" textlink="">
      <xdr:nvSpPr>
        <xdr:cNvPr id="598" name="テキスト ボックス 597"/>
        <xdr:cNvSpPr txBox="1"/>
      </xdr:nvSpPr>
      <xdr:spPr>
        <a:xfrm>
          <a:off x="14325111" y="126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162217</xdr:rowOff>
    </xdr:from>
    <xdr:to>
      <xdr:col>19</xdr:col>
      <xdr:colOff>644525</xdr:colOff>
      <xdr:row>72</xdr:row>
      <xdr:rowOff>162629</xdr:rowOff>
    </xdr:to>
    <xdr:cxnSp macro="">
      <xdr:nvCxnSpPr>
        <xdr:cNvPr id="599" name="直線コネクタ 598"/>
        <xdr:cNvCxnSpPr/>
      </xdr:nvCxnSpPr>
      <xdr:spPr>
        <a:xfrm flipV="1">
          <a:off x="12814300" y="12506617"/>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0" name="フローチャート : 判断 599"/>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150217</xdr:rowOff>
    </xdr:from>
    <xdr:ext cx="534377" cy="259045"/>
    <xdr:sp macro="" textlink="">
      <xdr:nvSpPr>
        <xdr:cNvPr id="601" name="テキスト ボックス 600"/>
        <xdr:cNvSpPr txBox="1"/>
      </xdr:nvSpPr>
      <xdr:spPr>
        <a:xfrm>
          <a:off x="13436111" y="1266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2" name="フローチャート : 判断 601"/>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125483</xdr:rowOff>
    </xdr:from>
    <xdr:ext cx="534377" cy="259045"/>
    <xdr:sp macro="" textlink="">
      <xdr:nvSpPr>
        <xdr:cNvPr id="603" name="テキスト ボックス 602"/>
        <xdr:cNvSpPr txBox="1"/>
      </xdr:nvSpPr>
      <xdr:spPr>
        <a:xfrm>
          <a:off x="12547111" y="1264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151330</xdr:rowOff>
    </xdr:from>
    <xdr:to>
      <xdr:col>23</xdr:col>
      <xdr:colOff>568325</xdr:colOff>
      <xdr:row>73</xdr:row>
      <xdr:rowOff>81480</xdr:rowOff>
    </xdr:to>
    <xdr:sp macro="" textlink="">
      <xdr:nvSpPr>
        <xdr:cNvPr id="609" name="円/楕円 608"/>
        <xdr:cNvSpPr/>
      </xdr:nvSpPr>
      <xdr:spPr>
        <a:xfrm>
          <a:off x="16268700" y="124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2757</xdr:rowOff>
    </xdr:from>
    <xdr:ext cx="534377" cy="259045"/>
    <xdr:sp macro="" textlink="">
      <xdr:nvSpPr>
        <xdr:cNvPr id="610" name="公債費該当値テキスト"/>
        <xdr:cNvSpPr txBox="1"/>
      </xdr:nvSpPr>
      <xdr:spPr>
        <a:xfrm>
          <a:off x="16370300" y="123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42,269</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88329</xdr:rowOff>
    </xdr:from>
    <xdr:to>
      <xdr:col>22</xdr:col>
      <xdr:colOff>415925</xdr:colOff>
      <xdr:row>73</xdr:row>
      <xdr:rowOff>18479</xdr:rowOff>
    </xdr:to>
    <xdr:sp macro="" textlink="">
      <xdr:nvSpPr>
        <xdr:cNvPr id="611" name="円/楕円 610"/>
        <xdr:cNvSpPr/>
      </xdr:nvSpPr>
      <xdr:spPr>
        <a:xfrm>
          <a:off x="15430500" y="124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35006</xdr:rowOff>
    </xdr:from>
    <xdr:ext cx="534377" cy="259045"/>
    <xdr:sp macro="" textlink="">
      <xdr:nvSpPr>
        <xdr:cNvPr id="612" name="テキスト ボックス 611"/>
        <xdr:cNvSpPr txBox="1"/>
      </xdr:nvSpPr>
      <xdr:spPr>
        <a:xfrm>
          <a:off x="15214111" y="122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45,025</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91415</xdr:rowOff>
    </xdr:from>
    <xdr:to>
      <xdr:col>21</xdr:col>
      <xdr:colOff>212725</xdr:colOff>
      <xdr:row>73</xdr:row>
      <xdr:rowOff>21565</xdr:rowOff>
    </xdr:to>
    <xdr:sp macro="" textlink="">
      <xdr:nvSpPr>
        <xdr:cNvPr id="613" name="円/楕円 612"/>
        <xdr:cNvSpPr/>
      </xdr:nvSpPr>
      <xdr:spPr>
        <a:xfrm>
          <a:off x="14541500" y="1243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38092</xdr:rowOff>
    </xdr:from>
    <xdr:ext cx="534377" cy="259045"/>
    <xdr:sp macro="" textlink="">
      <xdr:nvSpPr>
        <xdr:cNvPr id="614" name="テキスト ボックス 613"/>
        <xdr:cNvSpPr txBox="1"/>
      </xdr:nvSpPr>
      <xdr:spPr>
        <a:xfrm>
          <a:off x="14325111" y="1221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111417</xdr:rowOff>
    </xdr:from>
    <xdr:to>
      <xdr:col>20</xdr:col>
      <xdr:colOff>9525</xdr:colOff>
      <xdr:row>73</xdr:row>
      <xdr:rowOff>41567</xdr:rowOff>
    </xdr:to>
    <xdr:sp macro="" textlink="">
      <xdr:nvSpPr>
        <xdr:cNvPr id="615" name="円/楕円 614"/>
        <xdr:cNvSpPr/>
      </xdr:nvSpPr>
      <xdr:spPr>
        <a:xfrm>
          <a:off x="13652500" y="124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58094</xdr:rowOff>
    </xdr:from>
    <xdr:ext cx="534377" cy="259045"/>
    <xdr:sp macro="" textlink="">
      <xdr:nvSpPr>
        <xdr:cNvPr id="616" name="テキスト ボックス 615"/>
        <xdr:cNvSpPr txBox="1"/>
      </xdr:nvSpPr>
      <xdr:spPr>
        <a:xfrm>
          <a:off x="13436111" y="122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111829</xdr:rowOff>
    </xdr:from>
    <xdr:to>
      <xdr:col>18</xdr:col>
      <xdr:colOff>492125</xdr:colOff>
      <xdr:row>73</xdr:row>
      <xdr:rowOff>41979</xdr:rowOff>
    </xdr:to>
    <xdr:sp macro="" textlink="">
      <xdr:nvSpPr>
        <xdr:cNvPr id="617" name="円/楕円 616"/>
        <xdr:cNvSpPr/>
      </xdr:nvSpPr>
      <xdr:spPr>
        <a:xfrm>
          <a:off x="12763500" y="124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58506</xdr:rowOff>
    </xdr:from>
    <xdr:ext cx="534377" cy="259045"/>
    <xdr:sp macro="" textlink="">
      <xdr:nvSpPr>
        <xdr:cNvPr id="618" name="テキスト ボックス 617"/>
        <xdr:cNvSpPr txBox="1"/>
      </xdr:nvSpPr>
      <xdr:spPr>
        <a:xfrm>
          <a:off x="12547111" y="122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9" name="直線コネクタ 62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0" name="テキスト ボックス 62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1" name="直線コネクタ 63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2" name="テキスト ボックス 63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3" name="直線コネクタ 63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4" name="テキスト ボックス 63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5" name="直線コネクタ 63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6" name="テキスト ボックス 63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7" name="直線コネクタ 63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8" name="テキスト ボックス 63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0" name="テキスト ボックス 63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2" name="直線コネクタ 641"/>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3"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4" name="直線コネクタ 643"/>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5"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6" name="直線コネクタ 645"/>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170866</xdr:rowOff>
    </xdr:from>
    <xdr:to>
      <xdr:col>23</xdr:col>
      <xdr:colOff>517525</xdr:colOff>
      <xdr:row>97</xdr:row>
      <xdr:rowOff>33440</xdr:rowOff>
    </xdr:to>
    <xdr:cxnSp macro="">
      <xdr:nvCxnSpPr>
        <xdr:cNvPr id="647" name="直線コネクタ 646"/>
        <xdr:cNvCxnSpPr/>
      </xdr:nvCxnSpPr>
      <xdr:spPr>
        <a:xfrm>
          <a:off x="15481300" y="16630066"/>
          <a:ext cx="8382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48"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49" name="フローチャート : 判断 648"/>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170866</xdr:rowOff>
    </xdr:from>
    <xdr:to>
      <xdr:col>22</xdr:col>
      <xdr:colOff>365125</xdr:colOff>
      <xdr:row>97</xdr:row>
      <xdr:rowOff>19952</xdr:rowOff>
    </xdr:to>
    <xdr:cxnSp macro="">
      <xdr:nvCxnSpPr>
        <xdr:cNvPr id="650" name="直線コネクタ 649"/>
        <xdr:cNvCxnSpPr/>
      </xdr:nvCxnSpPr>
      <xdr:spPr>
        <a:xfrm flipV="1">
          <a:off x="14592300" y="16630066"/>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1" name="フローチャート : 判断 650"/>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42409</xdr:rowOff>
    </xdr:from>
    <xdr:ext cx="534377" cy="259045"/>
    <xdr:sp macro="" textlink="">
      <xdr:nvSpPr>
        <xdr:cNvPr id="652" name="テキスト ボックス 651"/>
        <xdr:cNvSpPr txBox="1"/>
      </xdr:nvSpPr>
      <xdr:spPr>
        <a:xfrm>
          <a:off x="15214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2617</xdr:rowOff>
    </xdr:from>
    <xdr:to>
      <xdr:col>21</xdr:col>
      <xdr:colOff>161925</xdr:colOff>
      <xdr:row>97</xdr:row>
      <xdr:rowOff>19952</xdr:rowOff>
    </xdr:to>
    <xdr:cxnSp macro="">
      <xdr:nvCxnSpPr>
        <xdr:cNvPr id="653" name="直線コネクタ 652"/>
        <xdr:cNvCxnSpPr/>
      </xdr:nvCxnSpPr>
      <xdr:spPr>
        <a:xfrm>
          <a:off x="13703300" y="16633267"/>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4" name="フローチャート : 判断 653"/>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152582</xdr:rowOff>
    </xdr:from>
    <xdr:ext cx="534377" cy="259045"/>
    <xdr:sp macro="" textlink="">
      <xdr:nvSpPr>
        <xdr:cNvPr id="655" name="テキスト ボックス 654"/>
        <xdr:cNvSpPr txBox="1"/>
      </xdr:nvSpPr>
      <xdr:spPr>
        <a:xfrm>
          <a:off x="14325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2617</xdr:rowOff>
    </xdr:from>
    <xdr:to>
      <xdr:col>19</xdr:col>
      <xdr:colOff>644525</xdr:colOff>
      <xdr:row>97</xdr:row>
      <xdr:rowOff>132690</xdr:rowOff>
    </xdr:to>
    <xdr:cxnSp macro="">
      <xdr:nvCxnSpPr>
        <xdr:cNvPr id="656" name="直線コネクタ 655"/>
        <xdr:cNvCxnSpPr/>
      </xdr:nvCxnSpPr>
      <xdr:spPr>
        <a:xfrm flipV="1">
          <a:off x="12814300" y="16633267"/>
          <a:ext cx="8890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57" name="フローチャート : 判断 656"/>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74489</xdr:rowOff>
    </xdr:from>
    <xdr:ext cx="469744" cy="259045"/>
    <xdr:sp macro="" textlink="">
      <xdr:nvSpPr>
        <xdr:cNvPr id="658" name="テキスト ボックス 657"/>
        <xdr:cNvSpPr txBox="1"/>
      </xdr:nvSpPr>
      <xdr:spPr>
        <a:xfrm>
          <a:off x="13468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59" name="フローチャート : 判断 658"/>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55808</xdr:rowOff>
    </xdr:from>
    <xdr:ext cx="534377" cy="259045"/>
    <xdr:sp macro="" textlink="">
      <xdr:nvSpPr>
        <xdr:cNvPr id="660" name="テキスト ボックス 659"/>
        <xdr:cNvSpPr txBox="1"/>
      </xdr:nvSpPr>
      <xdr:spPr>
        <a:xfrm>
          <a:off x="12547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154090</xdr:rowOff>
    </xdr:from>
    <xdr:to>
      <xdr:col>23</xdr:col>
      <xdr:colOff>568325</xdr:colOff>
      <xdr:row>97</xdr:row>
      <xdr:rowOff>84240</xdr:rowOff>
    </xdr:to>
    <xdr:sp macro="" textlink="">
      <xdr:nvSpPr>
        <xdr:cNvPr id="666" name="円/楕円 665"/>
        <xdr:cNvSpPr/>
      </xdr:nvSpPr>
      <xdr:spPr>
        <a:xfrm>
          <a:off x="16268700" y="166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132517</xdr:rowOff>
    </xdr:from>
    <xdr:ext cx="469744" cy="259045"/>
    <xdr:sp macro="" textlink="">
      <xdr:nvSpPr>
        <xdr:cNvPr id="667" name="積立金該当値テキスト"/>
        <xdr:cNvSpPr txBox="1"/>
      </xdr:nvSpPr>
      <xdr:spPr>
        <a:xfrm>
          <a:off x="16370300" y="1659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120066</xdr:rowOff>
    </xdr:from>
    <xdr:to>
      <xdr:col>22</xdr:col>
      <xdr:colOff>415925</xdr:colOff>
      <xdr:row>97</xdr:row>
      <xdr:rowOff>50216</xdr:rowOff>
    </xdr:to>
    <xdr:sp macro="" textlink="">
      <xdr:nvSpPr>
        <xdr:cNvPr id="668" name="円/楕円 667"/>
        <xdr:cNvSpPr/>
      </xdr:nvSpPr>
      <xdr:spPr>
        <a:xfrm>
          <a:off x="15430500" y="165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66743</xdr:rowOff>
    </xdr:from>
    <xdr:ext cx="534377" cy="259045"/>
    <xdr:sp macro="" textlink="">
      <xdr:nvSpPr>
        <xdr:cNvPr id="669" name="テキスト ボックス 668"/>
        <xdr:cNvSpPr txBox="1"/>
      </xdr:nvSpPr>
      <xdr:spPr>
        <a:xfrm>
          <a:off x="15214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140602</xdr:rowOff>
    </xdr:from>
    <xdr:to>
      <xdr:col>21</xdr:col>
      <xdr:colOff>212725</xdr:colOff>
      <xdr:row>97</xdr:row>
      <xdr:rowOff>70752</xdr:rowOff>
    </xdr:to>
    <xdr:sp macro="" textlink="">
      <xdr:nvSpPr>
        <xdr:cNvPr id="670" name="円/楕円 669"/>
        <xdr:cNvSpPr/>
      </xdr:nvSpPr>
      <xdr:spPr>
        <a:xfrm>
          <a:off x="14541500" y="165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61879</xdr:rowOff>
    </xdr:from>
    <xdr:ext cx="469744" cy="259045"/>
    <xdr:sp macro="" textlink="">
      <xdr:nvSpPr>
        <xdr:cNvPr id="671" name="テキスト ボックス 670"/>
        <xdr:cNvSpPr txBox="1"/>
      </xdr:nvSpPr>
      <xdr:spPr>
        <a:xfrm>
          <a:off x="14357427" y="1669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123267</xdr:rowOff>
    </xdr:from>
    <xdr:to>
      <xdr:col>20</xdr:col>
      <xdr:colOff>9525</xdr:colOff>
      <xdr:row>97</xdr:row>
      <xdr:rowOff>53417</xdr:rowOff>
    </xdr:to>
    <xdr:sp macro="" textlink="">
      <xdr:nvSpPr>
        <xdr:cNvPr id="672" name="円/楕円 671"/>
        <xdr:cNvSpPr/>
      </xdr:nvSpPr>
      <xdr:spPr>
        <a:xfrm>
          <a:off x="13652500" y="165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69944</xdr:rowOff>
    </xdr:from>
    <xdr:ext cx="534377" cy="259045"/>
    <xdr:sp macro="" textlink="">
      <xdr:nvSpPr>
        <xdr:cNvPr id="673" name="テキスト ボックス 672"/>
        <xdr:cNvSpPr txBox="1"/>
      </xdr:nvSpPr>
      <xdr:spPr>
        <a:xfrm>
          <a:off x="13436111" y="163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81890</xdr:rowOff>
    </xdr:from>
    <xdr:to>
      <xdr:col>18</xdr:col>
      <xdr:colOff>492125</xdr:colOff>
      <xdr:row>98</xdr:row>
      <xdr:rowOff>12040</xdr:rowOff>
    </xdr:to>
    <xdr:sp macro="" textlink="">
      <xdr:nvSpPr>
        <xdr:cNvPr id="674" name="円/楕円 673"/>
        <xdr:cNvSpPr/>
      </xdr:nvSpPr>
      <xdr:spPr>
        <a:xfrm>
          <a:off x="12763500" y="167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3167</xdr:rowOff>
    </xdr:from>
    <xdr:ext cx="469744" cy="259045"/>
    <xdr:sp macro="" textlink="">
      <xdr:nvSpPr>
        <xdr:cNvPr id="675" name="テキスト ボックス 674"/>
        <xdr:cNvSpPr txBox="1"/>
      </xdr:nvSpPr>
      <xdr:spPr>
        <a:xfrm>
          <a:off x="12579427" y="1680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9" name="テキスト ボックス 68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1" name="テキスト ボックス 69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3" name="テキスト ボックス 69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5" name="テキスト ボックス 69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7" name="テキスト ボックス 69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1" name="直線コネクタ 700"/>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4"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5" name="直線コネクタ 704"/>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7"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08" name="フローチャート : 判断 707"/>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0" name="フローチャート : 判断 709"/>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1" name="テキスト ボックス 710"/>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3" name="フローチャート : 判断 712"/>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4" name="テキスト ボックス 713"/>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6" name="フローチャート : 判断 715"/>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17" name="テキスト ボックス 716"/>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18" name="フローチャート : 判断 717"/>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19" name="テキスト ボックス 718"/>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2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5" name="直線コネクタ 74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6" name="テキスト ボックス 74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7" name="直線コネクタ 74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8" name="テキスト ボックス 74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9" name="直線コネクタ 74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0" name="テキスト ボックス 74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1" name="直線コネクタ 75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2" name="テキスト ボックス 75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4" name="テキスト ボックス 75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6" name="直線コネクタ 755"/>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8" name="直線コネクタ 75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59"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0" name="直線コネクタ 759"/>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50043</xdr:rowOff>
    </xdr:from>
    <xdr:to>
      <xdr:col>32</xdr:col>
      <xdr:colOff>187325</xdr:colOff>
      <xdr:row>57</xdr:row>
      <xdr:rowOff>63073</xdr:rowOff>
    </xdr:to>
    <xdr:cxnSp macro="">
      <xdr:nvCxnSpPr>
        <xdr:cNvPr id="761" name="直線コネクタ 760"/>
        <xdr:cNvCxnSpPr/>
      </xdr:nvCxnSpPr>
      <xdr:spPr>
        <a:xfrm flipV="1">
          <a:off x="21323300" y="9822693"/>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7662</xdr:rowOff>
    </xdr:from>
    <xdr:ext cx="469744" cy="259045"/>
    <xdr:sp macro="" textlink="">
      <xdr:nvSpPr>
        <xdr:cNvPr id="762" name="貸付金平均値テキスト"/>
        <xdr:cNvSpPr txBox="1"/>
      </xdr:nvSpPr>
      <xdr:spPr>
        <a:xfrm>
          <a:off x="22212300" y="9780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3" name="フローチャート : 判断 762"/>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62433</xdr:rowOff>
    </xdr:from>
    <xdr:to>
      <xdr:col>31</xdr:col>
      <xdr:colOff>34925</xdr:colOff>
      <xdr:row>57</xdr:row>
      <xdr:rowOff>63073</xdr:rowOff>
    </xdr:to>
    <xdr:cxnSp macro="">
      <xdr:nvCxnSpPr>
        <xdr:cNvPr id="764" name="直線コネクタ 763"/>
        <xdr:cNvCxnSpPr/>
      </xdr:nvCxnSpPr>
      <xdr:spPr>
        <a:xfrm>
          <a:off x="20434300" y="983508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5" name="フローチャート : 判断 764"/>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66" name="テキスト ボックス 765"/>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28555</xdr:rowOff>
    </xdr:from>
    <xdr:to>
      <xdr:col>29</xdr:col>
      <xdr:colOff>517525</xdr:colOff>
      <xdr:row>57</xdr:row>
      <xdr:rowOff>62433</xdr:rowOff>
    </xdr:to>
    <xdr:cxnSp macro="">
      <xdr:nvCxnSpPr>
        <xdr:cNvPr id="767" name="直線コネクタ 766"/>
        <xdr:cNvCxnSpPr/>
      </xdr:nvCxnSpPr>
      <xdr:spPr>
        <a:xfrm>
          <a:off x="19545300" y="9629755"/>
          <a:ext cx="889000" cy="20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68" name="フローチャート : 判断 767"/>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88247</xdr:rowOff>
    </xdr:from>
    <xdr:ext cx="469744" cy="259045"/>
    <xdr:sp macro="" textlink="">
      <xdr:nvSpPr>
        <xdr:cNvPr id="769" name="テキスト ボックス 768"/>
        <xdr:cNvSpPr txBox="1"/>
      </xdr:nvSpPr>
      <xdr:spPr>
        <a:xfrm>
          <a:off x="20199427" y="95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28555</xdr:rowOff>
    </xdr:from>
    <xdr:to>
      <xdr:col>28</xdr:col>
      <xdr:colOff>314325</xdr:colOff>
      <xdr:row>56</xdr:row>
      <xdr:rowOff>108245</xdr:rowOff>
    </xdr:to>
    <xdr:cxnSp macro="">
      <xdr:nvCxnSpPr>
        <xdr:cNvPr id="770" name="直線コネクタ 769"/>
        <xdr:cNvCxnSpPr/>
      </xdr:nvCxnSpPr>
      <xdr:spPr>
        <a:xfrm flipV="1">
          <a:off x="18656300" y="9629755"/>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1" name="フローチャート : 判断 770"/>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34089</xdr:rowOff>
    </xdr:from>
    <xdr:ext cx="469744" cy="259045"/>
    <xdr:sp macro="" textlink="">
      <xdr:nvSpPr>
        <xdr:cNvPr id="772" name="テキスト ボックス 771"/>
        <xdr:cNvSpPr txBox="1"/>
      </xdr:nvSpPr>
      <xdr:spPr>
        <a:xfrm>
          <a:off x="19310427" y="98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3" name="フローチャート : 判断 772"/>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19549</xdr:rowOff>
    </xdr:from>
    <xdr:ext cx="469744" cy="259045"/>
    <xdr:sp macro="" textlink="">
      <xdr:nvSpPr>
        <xdr:cNvPr id="774" name="テキスト ボックス 773"/>
        <xdr:cNvSpPr txBox="1"/>
      </xdr:nvSpPr>
      <xdr:spPr>
        <a:xfrm>
          <a:off x="18421427" y="97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170693</xdr:rowOff>
    </xdr:from>
    <xdr:to>
      <xdr:col>32</xdr:col>
      <xdr:colOff>238125</xdr:colOff>
      <xdr:row>57</xdr:row>
      <xdr:rowOff>100843</xdr:rowOff>
    </xdr:to>
    <xdr:sp macro="" textlink="">
      <xdr:nvSpPr>
        <xdr:cNvPr id="780" name="円/楕円 779"/>
        <xdr:cNvSpPr/>
      </xdr:nvSpPr>
      <xdr:spPr>
        <a:xfrm>
          <a:off x="22110700" y="97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22120</xdr:rowOff>
    </xdr:from>
    <xdr:ext cx="469744" cy="259045"/>
    <xdr:sp macro="" textlink="">
      <xdr:nvSpPr>
        <xdr:cNvPr id="781" name="貸付金該当値テキスト"/>
        <xdr:cNvSpPr txBox="1"/>
      </xdr:nvSpPr>
      <xdr:spPr>
        <a:xfrm>
          <a:off x="22212300" y="962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12273</xdr:rowOff>
    </xdr:from>
    <xdr:to>
      <xdr:col>31</xdr:col>
      <xdr:colOff>85725</xdr:colOff>
      <xdr:row>57</xdr:row>
      <xdr:rowOff>113873</xdr:rowOff>
    </xdr:to>
    <xdr:sp macro="" textlink="">
      <xdr:nvSpPr>
        <xdr:cNvPr id="782" name="円/楕円 781"/>
        <xdr:cNvSpPr/>
      </xdr:nvSpPr>
      <xdr:spPr>
        <a:xfrm>
          <a:off x="21272500" y="97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105000</xdr:rowOff>
    </xdr:from>
    <xdr:ext cx="469744" cy="259045"/>
    <xdr:sp macro="" textlink="">
      <xdr:nvSpPr>
        <xdr:cNvPr id="783" name="テキスト ボックス 782"/>
        <xdr:cNvSpPr txBox="1"/>
      </xdr:nvSpPr>
      <xdr:spPr>
        <a:xfrm>
          <a:off x="21088427" y="987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11633</xdr:rowOff>
    </xdr:from>
    <xdr:to>
      <xdr:col>29</xdr:col>
      <xdr:colOff>568325</xdr:colOff>
      <xdr:row>57</xdr:row>
      <xdr:rowOff>113233</xdr:rowOff>
    </xdr:to>
    <xdr:sp macro="" textlink="">
      <xdr:nvSpPr>
        <xdr:cNvPr id="784" name="円/楕円 783"/>
        <xdr:cNvSpPr/>
      </xdr:nvSpPr>
      <xdr:spPr>
        <a:xfrm>
          <a:off x="20383500" y="97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104360</xdr:rowOff>
    </xdr:from>
    <xdr:ext cx="469744" cy="259045"/>
    <xdr:sp macro="" textlink="">
      <xdr:nvSpPr>
        <xdr:cNvPr id="785" name="テキスト ボックス 784"/>
        <xdr:cNvSpPr txBox="1"/>
      </xdr:nvSpPr>
      <xdr:spPr>
        <a:xfrm>
          <a:off x="20199427" y="987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149205</xdr:rowOff>
    </xdr:from>
    <xdr:to>
      <xdr:col>28</xdr:col>
      <xdr:colOff>365125</xdr:colOff>
      <xdr:row>56</xdr:row>
      <xdr:rowOff>79355</xdr:rowOff>
    </xdr:to>
    <xdr:sp macro="" textlink="">
      <xdr:nvSpPr>
        <xdr:cNvPr id="786" name="円/楕円 785"/>
        <xdr:cNvSpPr/>
      </xdr:nvSpPr>
      <xdr:spPr>
        <a:xfrm>
          <a:off x="19494500" y="95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95882</xdr:rowOff>
    </xdr:from>
    <xdr:ext cx="469744" cy="259045"/>
    <xdr:sp macro="" textlink="">
      <xdr:nvSpPr>
        <xdr:cNvPr id="787" name="テキスト ボックス 786"/>
        <xdr:cNvSpPr txBox="1"/>
      </xdr:nvSpPr>
      <xdr:spPr>
        <a:xfrm>
          <a:off x="19310427" y="93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57445</xdr:rowOff>
    </xdr:from>
    <xdr:to>
      <xdr:col>27</xdr:col>
      <xdr:colOff>161925</xdr:colOff>
      <xdr:row>56</xdr:row>
      <xdr:rowOff>159045</xdr:rowOff>
    </xdr:to>
    <xdr:sp macro="" textlink="">
      <xdr:nvSpPr>
        <xdr:cNvPr id="788" name="円/楕円 787"/>
        <xdr:cNvSpPr/>
      </xdr:nvSpPr>
      <xdr:spPr>
        <a:xfrm>
          <a:off x="18605500" y="96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4122</xdr:rowOff>
    </xdr:from>
    <xdr:ext cx="469744" cy="259045"/>
    <xdr:sp macro="" textlink="">
      <xdr:nvSpPr>
        <xdr:cNvPr id="789" name="テキスト ボックス 788"/>
        <xdr:cNvSpPr txBox="1"/>
      </xdr:nvSpPr>
      <xdr:spPr>
        <a:xfrm>
          <a:off x="18421427" y="94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0" name="正方形/長方形 78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1" name="正方形/長方形 79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2" name="正方形/長方形 79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3" name="正方形/長方形 79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4" name="正方形/長方形 79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5" name="正方形/長方形 79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6" name="正方形/長方形 79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0" name="テキスト ボックス 79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1" name="直線コネクタ 80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2" name="テキスト ボックス 80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3" name="直線コネクタ 80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4" name="テキスト ボックス 80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5" name="直線コネクタ 80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6" name="テキスト ボックス 80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7" name="直線コネクタ 80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8" name="テキスト ボックス 80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9" name="直線コネクタ 80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0" name="テキスト ボックス 80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2" name="テキスト ボックス 81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4" name="直線コネクタ 813"/>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5"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6" name="直線コネクタ 815"/>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7"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18" name="直線コネクタ 817"/>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143967</xdr:rowOff>
    </xdr:from>
    <xdr:to>
      <xdr:col>32</xdr:col>
      <xdr:colOff>187325</xdr:colOff>
      <xdr:row>71</xdr:row>
      <xdr:rowOff>5969</xdr:rowOff>
    </xdr:to>
    <xdr:cxnSp macro="">
      <xdr:nvCxnSpPr>
        <xdr:cNvPr id="819" name="直線コネクタ 818"/>
        <xdr:cNvCxnSpPr/>
      </xdr:nvCxnSpPr>
      <xdr:spPr>
        <a:xfrm>
          <a:off x="21323300" y="12145467"/>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14787</xdr:rowOff>
    </xdr:from>
    <xdr:ext cx="534377" cy="259045"/>
    <xdr:sp macro="" textlink="">
      <xdr:nvSpPr>
        <xdr:cNvPr id="820" name="繰出金平均値テキスト"/>
        <xdr:cNvSpPr txBox="1"/>
      </xdr:nvSpPr>
      <xdr:spPr>
        <a:xfrm>
          <a:off x="22212300" y="12702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1" name="フローチャート : 判断 820"/>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143967</xdr:rowOff>
    </xdr:from>
    <xdr:to>
      <xdr:col>31</xdr:col>
      <xdr:colOff>34925</xdr:colOff>
      <xdr:row>71</xdr:row>
      <xdr:rowOff>159512</xdr:rowOff>
    </xdr:to>
    <xdr:cxnSp macro="">
      <xdr:nvCxnSpPr>
        <xdr:cNvPr id="822" name="直線コネクタ 821"/>
        <xdr:cNvCxnSpPr/>
      </xdr:nvCxnSpPr>
      <xdr:spPr>
        <a:xfrm flipV="1">
          <a:off x="20434300" y="12145467"/>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3" name="フローチャート : 判断 822"/>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21950</xdr:rowOff>
    </xdr:from>
    <xdr:ext cx="534377" cy="259045"/>
    <xdr:sp macro="" textlink="">
      <xdr:nvSpPr>
        <xdr:cNvPr id="824" name="テキスト ボックス 823"/>
        <xdr:cNvSpPr txBox="1"/>
      </xdr:nvSpPr>
      <xdr:spPr>
        <a:xfrm>
          <a:off x="21056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159512</xdr:rowOff>
    </xdr:from>
    <xdr:to>
      <xdr:col>29</xdr:col>
      <xdr:colOff>517525</xdr:colOff>
      <xdr:row>72</xdr:row>
      <xdr:rowOff>46851</xdr:rowOff>
    </xdr:to>
    <xdr:cxnSp macro="">
      <xdr:nvCxnSpPr>
        <xdr:cNvPr id="825" name="直線コネクタ 824"/>
        <xdr:cNvCxnSpPr/>
      </xdr:nvCxnSpPr>
      <xdr:spPr>
        <a:xfrm flipV="1">
          <a:off x="19545300" y="12332462"/>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6" name="フローチャート : 判断 825"/>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56049</xdr:rowOff>
    </xdr:from>
    <xdr:ext cx="534377" cy="259045"/>
    <xdr:sp macro="" textlink="">
      <xdr:nvSpPr>
        <xdr:cNvPr id="827" name="テキスト ボックス 826"/>
        <xdr:cNvSpPr txBox="1"/>
      </xdr:nvSpPr>
      <xdr:spPr>
        <a:xfrm>
          <a:off x="20167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24067</xdr:rowOff>
    </xdr:from>
    <xdr:to>
      <xdr:col>28</xdr:col>
      <xdr:colOff>314325</xdr:colOff>
      <xdr:row>72</xdr:row>
      <xdr:rowOff>46851</xdr:rowOff>
    </xdr:to>
    <xdr:cxnSp macro="">
      <xdr:nvCxnSpPr>
        <xdr:cNvPr id="828" name="直線コネクタ 827"/>
        <xdr:cNvCxnSpPr/>
      </xdr:nvCxnSpPr>
      <xdr:spPr>
        <a:xfrm>
          <a:off x="18656300" y="12368467"/>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29" name="フローチャート : 判断 828"/>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89234</xdr:rowOff>
    </xdr:from>
    <xdr:ext cx="534377" cy="259045"/>
    <xdr:sp macro="" textlink="">
      <xdr:nvSpPr>
        <xdr:cNvPr id="830" name="テキスト ボックス 829"/>
        <xdr:cNvSpPr txBox="1"/>
      </xdr:nvSpPr>
      <xdr:spPr>
        <a:xfrm>
          <a:off x="19278111" y="129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1" name="フローチャート : 判断 830"/>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106036</xdr:rowOff>
    </xdr:from>
    <xdr:ext cx="534377" cy="259045"/>
    <xdr:sp macro="" textlink="">
      <xdr:nvSpPr>
        <xdr:cNvPr id="832" name="テキスト ボックス 831"/>
        <xdr:cNvSpPr txBox="1"/>
      </xdr:nvSpPr>
      <xdr:spPr>
        <a:xfrm>
          <a:off x="18389111" y="1296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126619</xdr:rowOff>
    </xdr:from>
    <xdr:to>
      <xdr:col>32</xdr:col>
      <xdr:colOff>238125</xdr:colOff>
      <xdr:row>71</xdr:row>
      <xdr:rowOff>56769</xdr:rowOff>
    </xdr:to>
    <xdr:sp macro="" textlink="">
      <xdr:nvSpPr>
        <xdr:cNvPr id="838" name="円/楕円 837"/>
        <xdr:cNvSpPr/>
      </xdr:nvSpPr>
      <xdr:spPr>
        <a:xfrm>
          <a:off x="22110700" y="1212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41546</xdr:rowOff>
    </xdr:from>
    <xdr:ext cx="534377" cy="259045"/>
    <xdr:sp macro="" textlink="">
      <xdr:nvSpPr>
        <xdr:cNvPr id="839" name="繰出金該当値テキスト"/>
        <xdr:cNvSpPr txBox="1"/>
      </xdr:nvSpPr>
      <xdr:spPr>
        <a:xfrm>
          <a:off x="22212300" y="120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57,010</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93167</xdr:rowOff>
    </xdr:from>
    <xdr:to>
      <xdr:col>31</xdr:col>
      <xdr:colOff>85725</xdr:colOff>
      <xdr:row>71</xdr:row>
      <xdr:rowOff>23317</xdr:rowOff>
    </xdr:to>
    <xdr:sp macro="" textlink="">
      <xdr:nvSpPr>
        <xdr:cNvPr id="840" name="円/楕円 839"/>
        <xdr:cNvSpPr/>
      </xdr:nvSpPr>
      <xdr:spPr>
        <a:xfrm>
          <a:off x="21272500" y="1209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39844</xdr:rowOff>
    </xdr:from>
    <xdr:ext cx="534377" cy="259045"/>
    <xdr:sp macro="" textlink="">
      <xdr:nvSpPr>
        <xdr:cNvPr id="841" name="テキスト ボックス 840"/>
        <xdr:cNvSpPr txBox="1"/>
      </xdr:nvSpPr>
      <xdr:spPr>
        <a:xfrm>
          <a:off x="21056111" y="118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57,888</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108712</xdr:rowOff>
    </xdr:from>
    <xdr:to>
      <xdr:col>29</xdr:col>
      <xdr:colOff>568325</xdr:colOff>
      <xdr:row>72</xdr:row>
      <xdr:rowOff>38862</xdr:rowOff>
    </xdr:to>
    <xdr:sp macro="" textlink="">
      <xdr:nvSpPr>
        <xdr:cNvPr id="842" name="円/楕円 841"/>
        <xdr:cNvSpPr/>
      </xdr:nvSpPr>
      <xdr:spPr>
        <a:xfrm>
          <a:off x="20383500" y="122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55389</xdr:rowOff>
    </xdr:from>
    <xdr:ext cx="534377" cy="259045"/>
    <xdr:sp macro="" textlink="">
      <xdr:nvSpPr>
        <xdr:cNvPr id="843" name="テキスト ボックス 842"/>
        <xdr:cNvSpPr txBox="1"/>
      </xdr:nvSpPr>
      <xdr:spPr>
        <a:xfrm>
          <a:off x="20167111" y="1205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52,980</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167501</xdr:rowOff>
    </xdr:from>
    <xdr:to>
      <xdr:col>28</xdr:col>
      <xdr:colOff>365125</xdr:colOff>
      <xdr:row>72</xdr:row>
      <xdr:rowOff>97651</xdr:rowOff>
    </xdr:to>
    <xdr:sp macro="" textlink="">
      <xdr:nvSpPr>
        <xdr:cNvPr id="844" name="円/楕円 843"/>
        <xdr:cNvSpPr/>
      </xdr:nvSpPr>
      <xdr:spPr>
        <a:xfrm>
          <a:off x="19494500" y="123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114178</xdr:rowOff>
    </xdr:from>
    <xdr:ext cx="534377" cy="259045"/>
    <xdr:sp macro="" textlink="">
      <xdr:nvSpPr>
        <xdr:cNvPr id="845" name="テキスト ボックス 844"/>
        <xdr:cNvSpPr txBox="1"/>
      </xdr:nvSpPr>
      <xdr:spPr>
        <a:xfrm>
          <a:off x="19278111" y="1211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144717</xdr:rowOff>
    </xdr:from>
    <xdr:to>
      <xdr:col>27</xdr:col>
      <xdr:colOff>161925</xdr:colOff>
      <xdr:row>72</xdr:row>
      <xdr:rowOff>74867</xdr:rowOff>
    </xdr:to>
    <xdr:sp macro="" textlink="">
      <xdr:nvSpPr>
        <xdr:cNvPr id="846" name="円/楕円 845"/>
        <xdr:cNvSpPr/>
      </xdr:nvSpPr>
      <xdr:spPr>
        <a:xfrm>
          <a:off x="18605500" y="1231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91394</xdr:rowOff>
    </xdr:from>
    <xdr:ext cx="534377" cy="259045"/>
    <xdr:sp macro="" textlink="">
      <xdr:nvSpPr>
        <xdr:cNvPr id="847" name="テキスト ボックス 846"/>
        <xdr:cNvSpPr txBox="1"/>
      </xdr:nvSpPr>
      <xdr:spPr>
        <a:xfrm>
          <a:off x="18389111" y="1209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8" name="直線コネクタ 85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9" name="テキスト ボックス 85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0" name="直線コネクタ 85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1" name="テキスト ボックス 860"/>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2" name="直線コネクタ 86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3" name="テキスト ボックス 862"/>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4" name="直線コネクタ 86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5" name="テキスト ボックス 864"/>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7" name="テキスト ボックス 86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9" name="直線コネクタ 86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1" name="直線コネクタ 87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3" name="直線コネクタ 87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4" name="直線コネクタ 87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6" name="フローチャート : 判断 87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7" name="直線コネクタ 87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8" name="フローチャート : 判断 87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9" name="テキスト ボックス 87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0" name="直線コネクタ 87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1" name="フローチャート : 判断 880"/>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2" name="テキスト ボックス 88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3" name="直線コネクタ 88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4" name="フローチャート : 判断 883"/>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5" name="テキスト ボックス 884"/>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6" name="フローチャート : 判断 885"/>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7" name="テキスト ボックス 886"/>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3" name="円/楕円 89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5" name="円/楕円 89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6" name="テキスト ボックス 89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7" name="円/楕円 89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8" name="テキスト ボックス 897"/>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9" name="円/楕円 89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0" name="テキスト ボックス 89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1" name="円/楕円 90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2" name="テキスト ボックス 90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・繰出金が類似団体と比較して高めにある。前年比では、公共下水道事業への繰出金の減少等の影響で△</a:t>
          </a:r>
          <a:r>
            <a:rPr kumimoji="1" lang="en-US" altLang="ja-JP" sz="1200">
              <a:solidFill>
                <a:schemeClr val="dk1"/>
              </a:solidFill>
              <a:latin typeface="+mn-lt"/>
              <a:ea typeface="+mn-ea"/>
              <a:cs typeface="+mn-cs"/>
            </a:rPr>
            <a:t>1.5</a:t>
          </a:r>
          <a:r>
            <a:rPr kumimoji="1" lang="ja-JP" altLang="ja-JP" sz="1200">
              <a:solidFill>
                <a:schemeClr val="dk1"/>
              </a:solidFill>
              <a:latin typeface="+mn-lt"/>
              <a:ea typeface="+mn-ea"/>
              <a:cs typeface="+mn-cs"/>
            </a:rPr>
            <a:t>％となったが、国民健康保険事業に対する法定外繰出金のように当市独自の理由はあるものの、当事業費は、繰出金決算額に対しては</a:t>
          </a:r>
          <a:r>
            <a:rPr kumimoji="1" lang="en-US" altLang="ja-JP" sz="1200">
              <a:solidFill>
                <a:schemeClr val="dk1"/>
              </a:solidFill>
              <a:latin typeface="+mn-lt"/>
              <a:ea typeface="+mn-ea"/>
              <a:cs typeface="+mn-cs"/>
            </a:rPr>
            <a:t>3%</a:t>
          </a:r>
          <a:r>
            <a:rPr kumimoji="1" lang="ja-JP" altLang="ja-JP" sz="1200">
              <a:solidFill>
                <a:schemeClr val="dk1"/>
              </a:solidFill>
              <a:latin typeface="+mn-lt"/>
              <a:ea typeface="+mn-ea"/>
              <a:cs typeface="+mn-cs"/>
            </a:rPr>
            <a:t>程度の影響しかないことから、決算額の</a:t>
          </a:r>
          <a:r>
            <a:rPr kumimoji="1" lang="en-US" altLang="ja-JP" sz="1200">
              <a:solidFill>
                <a:schemeClr val="dk1"/>
              </a:solidFill>
              <a:latin typeface="+mn-lt"/>
              <a:ea typeface="+mn-ea"/>
              <a:cs typeface="+mn-cs"/>
            </a:rPr>
            <a:t>25%</a:t>
          </a:r>
          <a:r>
            <a:rPr kumimoji="1" lang="ja-JP" altLang="ja-JP" sz="1200">
              <a:solidFill>
                <a:schemeClr val="dk1"/>
              </a:solidFill>
              <a:latin typeface="+mn-lt"/>
              <a:ea typeface="+mn-ea"/>
              <a:cs typeface="+mn-cs"/>
            </a:rPr>
            <a:t>を占める公共下水道事業への繰出金が大きな要因であると考える。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扶助費について、類似団体との比較ではやや高めであるが、全国平均・愛媛県平均をともに下回っている。前年比で減少している要因は生活保護費及び臨時福祉給付金の減少であるが、障害者自立支援法にもとづく各給付及び子ども子育て支援法にもとづく私立保育所等への施設型給付費等、その他の社会保障関係経費は全体的に伸び傾向で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・普通建設事業費であるが、平成</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7</a:t>
          </a:r>
          <a:r>
            <a:rPr kumimoji="1" lang="ja-JP" altLang="ja-JP" sz="1200">
              <a:solidFill>
                <a:schemeClr val="dk1"/>
              </a:solidFill>
              <a:latin typeface="+mn-lt"/>
              <a:ea typeface="+mn-ea"/>
              <a:cs typeface="+mn-cs"/>
            </a:rPr>
            <a:t>月にオープンした「あかがねミュージアム」を建設するための経費及び平成</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4</a:t>
          </a:r>
          <a:r>
            <a:rPr kumimoji="1" lang="ja-JP" altLang="ja-JP" sz="1200">
              <a:solidFill>
                <a:schemeClr val="dk1"/>
              </a:solidFill>
              <a:latin typeface="+mn-lt"/>
              <a:ea typeface="+mn-ea"/>
              <a:cs typeface="+mn-cs"/>
            </a:rPr>
            <a:t>月にリニューアルオープンした観光施設「マイントピア別子」の改修経費のほか清掃センターの更新整備費用、新居浜</a:t>
          </a:r>
          <a:r>
            <a:rPr kumimoji="1" lang="en-US" altLang="ja-JP" sz="1200">
              <a:solidFill>
                <a:schemeClr val="dk1"/>
              </a:solidFill>
              <a:latin typeface="+mn-lt"/>
              <a:ea typeface="+mn-ea"/>
              <a:cs typeface="+mn-cs"/>
            </a:rPr>
            <a:t>IC</a:t>
          </a:r>
          <a:r>
            <a:rPr kumimoji="1" lang="ja-JP" altLang="ja-JP" sz="1200">
              <a:solidFill>
                <a:schemeClr val="dk1"/>
              </a:solidFill>
              <a:latin typeface="+mn-lt"/>
              <a:ea typeface="+mn-ea"/>
              <a:cs typeface="+mn-cs"/>
            </a:rPr>
            <a:t>から山根公園をつなぐ角野船木線改良工事をはじめとする道路整備事業、ワンストップサービスのための市庁舎１</a:t>
          </a:r>
          <a:r>
            <a:rPr kumimoji="1" lang="en-US" altLang="ja-JP" sz="1200">
              <a:solidFill>
                <a:schemeClr val="dk1"/>
              </a:solidFill>
              <a:latin typeface="+mn-lt"/>
              <a:ea typeface="+mn-ea"/>
              <a:cs typeface="+mn-cs"/>
            </a:rPr>
            <a:t>F</a:t>
          </a:r>
          <a:r>
            <a:rPr kumimoji="1" lang="ja-JP" altLang="ja-JP" sz="1200">
              <a:solidFill>
                <a:schemeClr val="dk1"/>
              </a:solidFill>
              <a:latin typeface="+mn-lt"/>
              <a:ea typeface="+mn-ea"/>
              <a:cs typeface="+mn-cs"/>
            </a:rPr>
            <a:t>フロアレイアウト変更に伴う改修経費等が特徴である。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補助費等については、類似団体内でも低めであるが、対前年比では増加している。これは、企業立地促進条例に基づく補助対象企業の増加、愛媛県全体で実施した消費喚起のためのプレミアム付き商品券交付に伴う経費の増によるものである。</a:t>
          </a:r>
          <a:endParaRPr lang="ja-JP" altLang="ja-JP"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122,347
121,453
234.46
49,354,073
47,878,297
1,098,081
27,240,703
48,032,397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38202</xdr:rowOff>
    </xdr:from>
    <xdr:to>
      <xdr:col>6</xdr:col>
      <xdr:colOff>511175</xdr:colOff>
      <xdr:row>32</xdr:row>
      <xdr:rowOff>104953</xdr:rowOff>
    </xdr:to>
    <xdr:cxnSp macro="">
      <xdr:nvCxnSpPr>
        <xdr:cNvPr id="59" name="直線コネクタ 58"/>
        <xdr:cNvCxnSpPr/>
      </xdr:nvCxnSpPr>
      <xdr:spPr>
        <a:xfrm flipV="1">
          <a:off x="3797300" y="5524602"/>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94759</xdr:rowOff>
    </xdr:from>
    <xdr:ext cx="469744" cy="259045"/>
    <xdr:sp macro="" textlink="">
      <xdr:nvSpPr>
        <xdr:cNvPr id="60" name="議会費平均値テキスト"/>
        <xdr:cNvSpPr txBox="1"/>
      </xdr:nvSpPr>
      <xdr:spPr>
        <a:xfrm>
          <a:off x="4686300" y="5924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104953</xdr:rowOff>
    </xdr:from>
    <xdr:to>
      <xdr:col>5</xdr:col>
      <xdr:colOff>358775</xdr:colOff>
      <xdr:row>33</xdr:row>
      <xdr:rowOff>47803</xdr:rowOff>
    </xdr:to>
    <xdr:cxnSp macro="">
      <xdr:nvCxnSpPr>
        <xdr:cNvPr id="62" name="直線コネクタ 61"/>
        <xdr:cNvCxnSpPr/>
      </xdr:nvCxnSpPr>
      <xdr:spPr>
        <a:xfrm flipV="1">
          <a:off x="2908300" y="559135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90187</xdr:rowOff>
    </xdr:from>
    <xdr:ext cx="469744" cy="259045"/>
    <xdr:sp macro="" textlink="">
      <xdr:nvSpPr>
        <xdr:cNvPr id="64" name="テキスト ボックス 63"/>
        <xdr:cNvSpPr txBox="1"/>
      </xdr:nvSpPr>
      <xdr:spPr>
        <a:xfrm>
          <a:off x="3562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160731</xdr:rowOff>
    </xdr:from>
    <xdr:to>
      <xdr:col>4</xdr:col>
      <xdr:colOff>155575</xdr:colOff>
      <xdr:row>33</xdr:row>
      <xdr:rowOff>47803</xdr:rowOff>
    </xdr:to>
    <xdr:cxnSp macro="">
      <xdr:nvCxnSpPr>
        <xdr:cNvPr id="65" name="直線コネクタ 64"/>
        <xdr:cNvCxnSpPr/>
      </xdr:nvCxnSpPr>
      <xdr:spPr>
        <a:xfrm>
          <a:off x="2019300" y="564713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7" name="テキスト ボックス 66"/>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164389</xdr:rowOff>
    </xdr:from>
    <xdr:to>
      <xdr:col>2</xdr:col>
      <xdr:colOff>638175</xdr:colOff>
      <xdr:row>32</xdr:row>
      <xdr:rowOff>160731</xdr:rowOff>
    </xdr:to>
    <xdr:cxnSp macro="">
      <xdr:nvCxnSpPr>
        <xdr:cNvPr id="68" name="直線コネクタ 67"/>
        <xdr:cNvCxnSpPr/>
      </xdr:nvCxnSpPr>
      <xdr:spPr>
        <a:xfrm>
          <a:off x="1130300" y="5307889"/>
          <a:ext cx="889000" cy="3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111303</xdr:rowOff>
    </xdr:from>
    <xdr:to>
      <xdr:col>3</xdr:col>
      <xdr:colOff>3175</xdr:colOff>
      <xdr:row>34</xdr:row>
      <xdr:rowOff>41453</xdr:rowOff>
    </xdr:to>
    <xdr:sp macro="" textlink="">
      <xdr:nvSpPr>
        <xdr:cNvPr id="69" name="フローチャート : 判断 68"/>
        <xdr:cNvSpPr/>
      </xdr:nvSpPr>
      <xdr:spPr>
        <a:xfrm>
          <a:off x="1968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32580</xdr:rowOff>
    </xdr:from>
    <xdr:ext cx="469744" cy="259045"/>
    <xdr:sp macro="" textlink="">
      <xdr:nvSpPr>
        <xdr:cNvPr id="70" name="テキスト ボックス 69"/>
        <xdr:cNvSpPr txBox="1"/>
      </xdr:nvSpPr>
      <xdr:spPr>
        <a:xfrm>
          <a:off x="1784427" y="58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62840</xdr:rowOff>
    </xdr:from>
    <xdr:to>
      <xdr:col>1</xdr:col>
      <xdr:colOff>485775</xdr:colOff>
      <xdr:row>31</xdr:row>
      <xdr:rowOff>164440</xdr:rowOff>
    </xdr:to>
    <xdr:sp macro="" textlink="">
      <xdr:nvSpPr>
        <xdr:cNvPr id="71" name="フローチャート : 判断 70"/>
        <xdr:cNvSpPr/>
      </xdr:nvSpPr>
      <xdr:spPr>
        <a:xfrm>
          <a:off x="1079500" y="53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155567</xdr:rowOff>
    </xdr:from>
    <xdr:ext cx="469744" cy="259045"/>
    <xdr:sp macro="" textlink="">
      <xdr:nvSpPr>
        <xdr:cNvPr id="72" name="テキスト ボックス 71"/>
        <xdr:cNvSpPr txBox="1"/>
      </xdr:nvSpPr>
      <xdr:spPr>
        <a:xfrm>
          <a:off x="895427" y="54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158852</xdr:rowOff>
    </xdr:from>
    <xdr:to>
      <xdr:col>6</xdr:col>
      <xdr:colOff>561975</xdr:colOff>
      <xdr:row>32</xdr:row>
      <xdr:rowOff>89002</xdr:rowOff>
    </xdr:to>
    <xdr:sp macro="" textlink="">
      <xdr:nvSpPr>
        <xdr:cNvPr id="78" name="円/楕円 77"/>
        <xdr:cNvSpPr/>
      </xdr:nvSpPr>
      <xdr:spPr>
        <a:xfrm>
          <a:off x="4584700" y="54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10279</xdr:rowOff>
    </xdr:from>
    <xdr:ext cx="469744" cy="259045"/>
    <xdr:sp macro="" textlink="">
      <xdr:nvSpPr>
        <xdr:cNvPr id="79" name="議会費該当値テキスト"/>
        <xdr:cNvSpPr txBox="1"/>
      </xdr:nvSpPr>
      <xdr:spPr>
        <a:xfrm>
          <a:off x="4686300" y="532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54153</xdr:rowOff>
    </xdr:from>
    <xdr:to>
      <xdr:col>5</xdr:col>
      <xdr:colOff>409575</xdr:colOff>
      <xdr:row>32</xdr:row>
      <xdr:rowOff>155753</xdr:rowOff>
    </xdr:to>
    <xdr:sp macro="" textlink="">
      <xdr:nvSpPr>
        <xdr:cNvPr id="80" name="円/楕円 79"/>
        <xdr:cNvSpPr/>
      </xdr:nvSpPr>
      <xdr:spPr>
        <a:xfrm>
          <a:off x="3746500" y="55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830</xdr:rowOff>
    </xdr:from>
    <xdr:ext cx="469744" cy="259045"/>
    <xdr:sp macro="" textlink="">
      <xdr:nvSpPr>
        <xdr:cNvPr id="81" name="テキスト ボックス 80"/>
        <xdr:cNvSpPr txBox="1"/>
      </xdr:nvSpPr>
      <xdr:spPr>
        <a:xfrm>
          <a:off x="3562427" y="531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168453</xdr:rowOff>
    </xdr:from>
    <xdr:to>
      <xdr:col>4</xdr:col>
      <xdr:colOff>206375</xdr:colOff>
      <xdr:row>33</xdr:row>
      <xdr:rowOff>98603</xdr:rowOff>
    </xdr:to>
    <xdr:sp macro="" textlink="">
      <xdr:nvSpPr>
        <xdr:cNvPr id="82" name="円/楕円 81"/>
        <xdr:cNvSpPr/>
      </xdr:nvSpPr>
      <xdr:spPr>
        <a:xfrm>
          <a:off x="2857500" y="56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115130</xdr:rowOff>
    </xdr:from>
    <xdr:ext cx="469744" cy="259045"/>
    <xdr:sp macro="" textlink="">
      <xdr:nvSpPr>
        <xdr:cNvPr id="83" name="テキスト ボックス 82"/>
        <xdr:cNvSpPr txBox="1"/>
      </xdr:nvSpPr>
      <xdr:spPr>
        <a:xfrm>
          <a:off x="2673427" y="54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109931</xdr:rowOff>
    </xdr:from>
    <xdr:to>
      <xdr:col>3</xdr:col>
      <xdr:colOff>3175</xdr:colOff>
      <xdr:row>33</xdr:row>
      <xdr:rowOff>40081</xdr:rowOff>
    </xdr:to>
    <xdr:sp macro="" textlink="">
      <xdr:nvSpPr>
        <xdr:cNvPr id="84" name="円/楕円 83"/>
        <xdr:cNvSpPr/>
      </xdr:nvSpPr>
      <xdr:spPr>
        <a:xfrm>
          <a:off x="1968500" y="55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56608</xdr:rowOff>
    </xdr:from>
    <xdr:ext cx="469744" cy="259045"/>
    <xdr:sp macro="" textlink="">
      <xdr:nvSpPr>
        <xdr:cNvPr id="85" name="テキスト ボックス 84"/>
        <xdr:cNvSpPr txBox="1"/>
      </xdr:nvSpPr>
      <xdr:spPr>
        <a:xfrm>
          <a:off x="1784427" y="537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113589</xdr:rowOff>
    </xdr:from>
    <xdr:to>
      <xdr:col>1</xdr:col>
      <xdr:colOff>485775</xdr:colOff>
      <xdr:row>31</xdr:row>
      <xdr:rowOff>43739</xdr:rowOff>
    </xdr:to>
    <xdr:sp macro="" textlink="">
      <xdr:nvSpPr>
        <xdr:cNvPr id="86" name="円/楕円 85"/>
        <xdr:cNvSpPr/>
      </xdr:nvSpPr>
      <xdr:spPr>
        <a:xfrm>
          <a:off x="1079500" y="52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60266</xdr:rowOff>
    </xdr:from>
    <xdr:ext cx="469744" cy="259045"/>
    <xdr:sp macro="" textlink="">
      <xdr:nvSpPr>
        <xdr:cNvPr id="87" name="テキスト ボックス 86"/>
        <xdr:cNvSpPr txBox="1"/>
      </xdr:nvSpPr>
      <xdr:spPr>
        <a:xfrm>
          <a:off x="895427" y="503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133680</xdr:rowOff>
    </xdr:from>
    <xdr:to>
      <xdr:col>6</xdr:col>
      <xdr:colOff>511175</xdr:colOff>
      <xdr:row>57</xdr:row>
      <xdr:rowOff>444</xdr:rowOff>
    </xdr:to>
    <xdr:cxnSp macro="">
      <xdr:nvCxnSpPr>
        <xdr:cNvPr id="117" name="直線コネクタ 116"/>
        <xdr:cNvCxnSpPr/>
      </xdr:nvCxnSpPr>
      <xdr:spPr>
        <a:xfrm flipV="1">
          <a:off x="3797300" y="9734880"/>
          <a:ext cx="8382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30777</xdr:rowOff>
    </xdr:from>
    <xdr:ext cx="534377" cy="259045"/>
    <xdr:sp macro="" textlink="">
      <xdr:nvSpPr>
        <xdr:cNvPr id="118" name="総務費平均値テキスト"/>
        <xdr:cNvSpPr txBox="1"/>
      </xdr:nvSpPr>
      <xdr:spPr>
        <a:xfrm>
          <a:off x="4686300" y="946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444</xdr:rowOff>
    </xdr:from>
    <xdr:to>
      <xdr:col>5</xdr:col>
      <xdr:colOff>358775</xdr:colOff>
      <xdr:row>57</xdr:row>
      <xdr:rowOff>8217</xdr:rowOff>
    </xdr:to>
    <xdr:cxnSp macro="">
      <xdr:nvCxnSpPr>
        <xdr:cNvPr id="120" name="直線コネクタ 119"/>
        <xdr:cNvCxnSpPr/>
      </xdr:nvCxnSpPr>
      <xdr:spPr>
        <a:xfrm flipV="1">
          <a:off x="2908300" y="977309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1" name="フローチャート : 判断 120"/>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129188</xdr:rowOff>
    </xdr:from>
    <xdr:ext cx="534377" cy="259045"/>
    <xdr:sp macro="" textlink="">
      <xdr:nvSpPr>
        <xdr:cNvPr id="122" name="テキスト ボックス 121"/>
        <xdr:cNvSpPr txBox="1"/>
      </xdr:nvSpPr>
      <xdr:spPr>
        <a:xfrm>
          <a:off x="3530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8217</xdr:rowOff>
    </xdr:from>
    <xdr:to>
      <xdr:col>4</xdr:col>
      <xdr:colOff>155575</xdr:colOff>
      <xdr:row>57</xdr:row>
      <xdr:rowOff>16751</xdr:rowOff>
    </xdr:to>
    <xdr:cxnSp macro="">
      <xdr:nvCxnSpPr>
        <xdr:cNvPr id="123" name="直線コネクタ 122"/>
        <xdr:cNvCxnSpPr/>
      </xdr:nvCxnSpPr>
      <xdr:spPr>
        <a:xfrm flipV="1">
          <a:off x="2019300" y="9780867"/>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4" name="フローチャート : 判断 123"/>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109643</xdr:rowOff>
    </xdr:from>
    <xdr:ext cx="534377" cy="259045"/>
    <xdr:sp macro="" textlink="">
      <xdr:nvSpPr>
        <xdr:cNvPr id="125" name="テキスト ボックス 124"/>
        <xdr:cNvSpPr txBox="1"/>
      </xdr:nvSpPr>
      <xdr:spPr>
        <a:xfrm>
          <a:off x="2641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16751</xdr:rowOff>
    </xdr:from>
    <xdr:to>
      <xdr:col>2</xdr:col>
      <xdr:colOff>638175</xdr:colOff>
      <xdr:row>57</xdr:row>
      <xdr:rowOff>85103</xdr:rowOff>
    </xdr:to>
    <xdr:cxnSp macro="">
      <xdr:nvCxnSpPr>
        <xdr:cNvPr id="126" name="直線コネクタ 125"/>
        <xdr:cNvCxnSpPr/>
      </xdr:nvCxnSpPr>
      <xdr:spPr>
        <a:xfrm flipV="1">
          <a:off x="1130300" y="9789401"/>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7" name="フローチャート : 判断 126"/>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2526</xdr:rowOff>
    </xdr:from>
    <xdr:ext cx="534377" cy="259045"/>
    <xdr:sp macro="" textlink="">
      <xdr:nvSpPr>
        <xdr:cNvPr id="128" name="テキスト ボックス 127"/>
        <xdr:cNvSpPr txBox="1"/>
      </xdr:nvSpPr>
      <xdr:spPr>
        <a:xfrm>
          <a:off x="1752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9" name="フローチャート : 判断 128"/>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140333</xdr:rowOff>
    </xdr:from>
    <xdr:ext cx="534377" cy="259045"/>
    <xdr:sp macro="" textlink="">
      <xdr:nvSpPr>
        <xdr:cNvPr id="130" name="テキスト ボックス 129"/>
        <xdr:cNvSpPr txBox="1"/>
      </xdr:nvSpPr>
      <xdr:spPr>
        <a:xfrm>
          <a:off x="863111" y="9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82880</xdr:rowOff>
    </xdr:from>
    <xdr:to>
      <xdr:col>6</xdr:col>
      <xdr:colOff>561975</xdr:colOff>
      <xdr:row>57</xdr:row>
      <xdr:rowOff>13030</xdr:rowOff>
    </xdr:to>
    <xdr:sp macro="" textlink="">
      <xdr:nvSpPr>
        <xdr:cNvPr id="136" name="円/楕円 135"/>
        <xdr:cNvSpPr/>
      </xdr:nvSpPr>
      <xdr:spPr>
        <a:xfrm>
          <a:off x="4584700" y="96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61307</xdr:rowOff>
    </xdr:from>
    <xdr:ext cx="534377" cy="259045"/>
    <xdr:sp macro="" textlink="">
      <xdr:nvSpPr>
        <xdr:cNvPr id="137" name="総務費該当値テキスト"/>
        <xdr:cNvSpPr txBox="1"/>
      </xdr:nvSpPr>
      <xdr:spPr>
        <a:xfrm>
          <a:off x="4686300" y="96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121094</xdr:rowOff>
    </xdr:from>
    <xdr:to>
      <xdr:col>5</xdr:col>
      <xdr:colOff>409575</xdr:colOff>
      <xdr:row>57</xdr:row>
      <xdr:rowOff>51244</xdr:rowOff>
    </xdr:to>
    <xdr:sp macro="" textlink="">
      <xdr:nvSpPr>
        <xdr:cNvPr id="138" name="円/楕円 137"/>
        <xdr:cNvSpPr/>
      </xdr:nvSpPr>
      <xdr:spPr>
        <a:xfrm>
          <a:off x="3746500" y="97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42371</xdr:rowOff>
    </xdr:from>
    <xdr:ext cx="534377" cy="259045"/>
    <xdr:sp macro="" textlink="">
      <xdr:nvSpPr>
        <xdr:cNvPr id="139" name="テキスト ボックス 138"/>
        <xdr:cNvSpPr txBox="1"/>
      </xdr:nvSpPr>
      <xdr:spPr>
        <a:xfrm>
          <a:off x="3530111" y="98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128867</xdr:rowOff>
    </xdr:from>
    <xdr:to>
      <xdr:col>4</xdr:col>
      <xdr:colOff>206375</xdr:colOff>
      <xdr:row>57</xdr:row>
      <xdr:rowOff>59017</xdr:rowOff>
    </xdr:to>
    <xdr:sp macro="" textlink="">
      <xdr:nvSpPr>
        <xdr:cNvPr id="140" name="円/楕円 139"/>
        <xdr:cNvSpPr/>
      </xdr:nvSpPr>
      <xdr:spPr>
        <a:xfrm>
          <a:off x="2857500" y="97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50144</xdr:rowOff>
    </xdr:from>
    <xdr:ext cx="534377" cy="259045"/>
    <xdr:sp macro="" textlink="">
      <xdr:nvSpPr>
        <xdr:cNvPr id="141" name="テキスト ボックス 140"/>
        <xdr:cNvSpPr txBox="1"/>
      </xdr:nvSpPr>
      <xdr:spPr>
        <a:xfrm>
          <a:off x="2641111" y="98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137401</xdr:rowOff>
    </xdr:from>
    <xdr:to>
      <xdr:col>3</xdr:col>
      <xdr:colOff>3175</xdr:colOff>
      <xdr:row>57</xdr:row>
      <xdr:rowOff>67551</xdr:rowOff>
    </xdr:to>
    <xdr:sp macro="" textlink="">
      <xdr:nvSpPr>
        <xdr:cNvPr id="142" name="円/楕円 141"/>
        <xdr:cNvSpPr/>
      </xdr:nvSpPr>
      <xdr:spPr>
        <a:xfrm>
          <a:off x="1968500" y="97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58678</xdr:rowOff>
    </xdr:from>
    <xdr:ext cx="534377" cy="259045"/>
    <xdr:sp macro="" textlink="">
      <xdr:nvSpPr>
        <xdr:cNvPr id="143" name="テキスト ボックス 142"/>
        <xdr:cNvSpPr txBox="1"/>
      </xdr:nvSpPr>
      <xdr:spPr>
        <a:xfrm>
          <a:off x="1752111" y="98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34303</xdr:rowOff>
    </xdr:from>
    <xdr:to>
      <xdr:col>1</xdr:col>
      <xdr:colOff>485775</xdr:colOff>
      <xdr:row>57</xdr:row>
      <xdr:rowOff>135903</xdr:rowOff>
    </xdr:to>
    <xdr:sp macro="" textlink="">
      <xdr:nvSpPr>
        <xdr:cNvPr id="144" name="円/楕円 143"/>
        <xdr:cNvSpPr/>
      </xdr:nvSpPr>
      <xdr:spPr>
        <a:xfrm>
          <a:off x="1079500" y="98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127030</xdr:rowOff>
    </xdr:from>
    <xdr:ext cx="534377" cy="259045"/>
    <xdr:sp macro="" textlink="">
      <xdr:nvSpPr>
        <xdr:cNvPr id="145" name="テキスト ボックス 144"/>
        <xdr:cNvSpPr txBox="1"/>
      </xdr:nvSpPr>
      <xdr:spPr>
        <a:xfrm>
          <a:off x="863111" y="98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28160</xdr:rowOff>
    </xdr:from>
    <xdr:to>
      <xdr:col>6</xdr:col>
      <xdr:colOff>511175</xdr:colOff>
      <xdr:row>73</xdr:row>
      <xdr:rowOff>63054</xdr:rowOff>
    </xdr:to>
    <xdr:cxnSp macro="">
      <xdr:nvCxnSpPr>
        <xdr:cNvPr id="177" name="直線コネクタ 176"/>
        <xdr:cNvCxnSpPr/>
      </xdr:nvCxnSpPr>
      <xdr:spPr>
        <a:xfrm>
          <a:off x="3797300" y="12544010"/>
          <a:ext cx="8382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78"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28160</xdr:rowOff>
    </xdr:from>
    <xdr:to>
      <xdr:col>5</xdr:col>
      <xdr:colOff>358775</xdr:colOff>
      <xdr:row>74</xdr:row>
      <xdr:rowOff>29482</xdr:rowOff>
    </xdr:to>
    <xdr:cxnSp macro="">
      <xdr:nvCxnSpPr>
        <xdr:cNvPr id="180" name="直線コネクタ 179"/>
        <xdr:cNvCxnSpPr/>
      </xdr:nvCxnSpPr>
      <xdr:spPr>
        <a:xfrm flipV="1">
          <a:off x="2908300" y="12544010"/>
          <a:ext cx="889000" cy="17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1" name="フローチャート : 判断 180"/>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167356</xdr:rowOff>
    </xdr:from>
    <xdr:ext cx="599010" cy="259045"/>
    <xdr:sp macro="" textlink="">
      <xdr:nvSpPr>
        <xdr:cNvPr id="182" name="テキスト ボックス 181"/>
        <xdr:cNvSpPr txBox="1"/>
      </xdr:nvSpPr>
      <xdr:spPr>
        <a:xfrm>
          <a:off x="3497794" y="1268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153105</xdr:rowOff>
    </xdr:from>
    <xdr:to>
      <xdr:col>4</xdr:col>
      <xdr:colOff>155575</xdr:colOff>
      <xdr:row>74</xdr:row>
      <xdr:rowOff>29482</xdr:rowOff>
    </xdr:to>
    <xdr:cxnSp macro="">
      <xdr:nvCxnSpPr>
        <xdr:cNvPr id="183" name="直線コネクタ 182"/>
        <xdr:cNvCxnSpPr/>
      </xdr:nvCxnSpPr>
      <xdr:spPr>
        <a:xfrm>
          <a:off x="2019300" y="12668955"/>
          <a:ext cx="889000" cy="4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4" name="フローチャート : 判断 183"/>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148284</xdr:rowOff>
    </xdr:from>
    <xdr:ext cx="599010" cy="259045"/>
    <xdr:sp macro="" textlink="">
      <xdr:nvSpPr>
        <xdr:cNvPr id="185" name="テキスト ボックス 184"/>
        <xdr:cNvSpPr txBox="1"/>
      </xdr:nvSpPr>
      <xdr:spPr>
        <a:xfrm>
          <a:off x="2608794" y="1283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127209</xdr:rowOff>
    </xdr:from>
    <xdr:to>
      <xdr:col>2</xdr:col>
      <xdr:colOff>638175</xdr:colOff>
      <xdr:row>73</xdr:row>
      <xdr:rowOff>153105</xdr:rowOff>
    </xdr:to>
    <xdr:cxnSp macro="">
      <xdr:nvCxnSpPr>
        <xdr:cNvPr id="186" name="直線コネクタ 185"/>
        <xdr:cNvCxnSpPr/>
      </xdr:nvCxnSpPr>
      <xdr:spPr>
        <a:xfrm>
          <a:off x="1130300" y="12643059"/>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7" name="フローチャート : 判断 186"/>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11320</xdr:rowOff>
    </xdr:from>
    <xdr:ext cx="599010" cy="259045"/>
    <xdr:sp macro="" textlink="">
      <xdr:nvSpPr>
        <xdr:cNvPr id="188" name="テキスト ボックス 187"/>
        <xdr:cNvSpPr txBox="1"/>
      </xdr:nvSpPr>
      <xdr:spPr>
        <a:xfrm>
          <a:off x="1719794" y="1287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9" name="フローチャート : 判断 188"/>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54574</xdr:rowOff>
    </xdr:from>
    <xdr:ext cx="599010" cy="259045"/>
    <xdr:sp macro="" textlink="">
      <xdr:nvSpPr>
        <xdr:cNvPr id="190" name="テキスト ボックス 189"/>
        <xdr:cNvSpPr txBox="1"/>
      </xdr:nvSpPr>
      <xdr:spPr>
        <a:xfrm>
          <a:off x="830794" y="1291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12254</xdr:rowOff>
    </xdr:from>
    <xdr:to>
      <xdr:col>6</xdr:col>
      <xdr:colOff>561975</xdr:colOff>
      <xdr:row>73</xdr:row>
      <xdr:rowOff>113854</xdr:rowOff>
    </xdr:to>
    <xdr:sp macro="" textlink="">
      <xdr:nvSpPr>
        <xdr:cNvPr id="196" name="円/楕円 195"/>
        <xdr:cNvSpPr/>
      </xdr:nvSpPr>
      <xdr:spPr>
        <a:xfrm>
          <a:off x="4584700" y="125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35131</xdr:rowOff>
    </xdr:from>
    <xdr:ext cx="599010" cy="259045"/>
    <xdr:sp macro="" textlink="">
      <xdr:nvSpPr>
        <xdr:cNvPr id="197" name="民生費該当値テキスト"/>
        <xdr:cNvSpPr txBox="1"/>
      </xdr:nvSpPr>
      <xdr:spPr>
        <a:xfrm>
          <a:off x="4686300" y="1237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145,194</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148810</xdr:rowOff>
    </xdr:from>
    <xdr:to>
      <xdr:col>5</xdr:col>
      <xdr:colOff>409575</xdr:colOff>
      <xdr:row>73</xdr:row>
      <xdr:rowOff>78960</xdr:rowOff>
    </xdr:to>
    <xdr:sp macro="" textlink="">
      <xdr:nvSpPr>
        <xdr:cNvPr id="198" name="円/楕円 197"/>
        <xdr:cNvSpPr/>
      </xdr:nvSpPr>
      <xdr:spPr>
        <a:xfrm>
          <a:off x="3746500" y="124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95487</xdr:rowOff>
    </xdr:from>
    <xdr:ext cx="599010" cy="259045"/>
    <xdr:sp macro="" textlink="">
      <xdr:nvSpPr>
        <xdr:cNvPr id="199" name="テキスト ボックス 198"/>
        <xdr:cNvSpPr txBox="1"/>
      </xdr:nvSpPr>
      <xdr:spPr>
        <a:xfrm>
          <a:off x="3497794" y="1226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147,331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150132</xdr:rowOff>
    </xdr:from>
    <xdr:to>
      <xdr:col>4</xdr:col>
      <xdr:colOff>206375</xdr:colOff>
      <xdr:row>74</xdr:row>
      <xdr:rowOff>80282</xdr:rowOff>
    </xdr:to>
    <xdr:sp macro="" textlink="">
      <xdr:nvSpPr>
        <xdr:cNvPr id="200" name="円/楕円 199"/>
        <xdr:cNvSpPr/>
      </xdr:nvSpPr>
      <xdr:spPr>
        <a:xfrm>
          <a:off x="2857500" y="126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96809</xdr:rowOff>
    </xdr:from>
    <xdr:ext cx="599010" cy="259045"/>
    <xdr:sp macro="" textlink="">
      <xdr:nvSpPr>
        <xdr:cNvPr id="201" name="テキスト ボックス 200"/>
        <xdr:cNvSpPr txBox="1"/>
      </xdr:nvSpPr>
      <xdr:spPr>
        <a:xfrm>
          <a:off x="2608794" y="1244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136,750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102305</xdr:rowOff>
    </xdr:from>
    <xdr:to>
      <xdr:col>3</xdr:col>
      <xdr:colOff>3175</xdr:colOff>
      <xdr:row>74</xdr:row>
      <xdr:rowOff>32455</xdr:rowOff>
    </xdr:to>
    <xdr:sp macro="" textlink="">
      <xdr:nvSpPr>
        <xdr:cNvPr id="202" name="円/楕円 201"/>
        <xdr:cNvSpPr/>
      </xdr:nvSpPr>
      <xdr:spPr>
        <a:xfrm>
          <a:off x="1968500" y="126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48982</xdr:rowOff>
    </xdr:from>
    <xdr:ext cx="599010" cy="259045"/>
    <xdr:sp macro="" textlink="">
      <xdr:nvSpPr>
        <xdr:cNvPr id="203" name="テキスト ボックス 202"/>
        <xdr:cNvSpPr txBox="1"/>
      </xdr:nvSpPr>
      <xdr:spPr>
        <a:xfrm>
          <a:off x="1719794" y="1239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139,679</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76409</xdr:rowOff>
    </xdr:from>
    <xdr:to>
      <xdr:col>1</xdr:col>
      <xdr:colOff>485775</xdr:colOff>
      <xdr:row>74</xdr:row>
      <xdr:rowOff>6559</xdr:rowOff>
    </xdr:to>
    <xdr:sp macro="" textlink="">
      <xdr:nvSpPr>
        <xdr:cNvPr id="204" name="円/楕円 203"/>
        <xdr:cNvSpPr/>
      </xdr:nvSpPr>
      <xdr:spPr>
        <a:xfrm>
          <a:off x="1079500" y="125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23086</xdr:rowOff>
    </xdr:from>
    <xdr:ext cx="599010" cy="259045"/>
    <xdr:sp macro="" textlink="">
      <xdr:nvSpPr>
        <xdr:cNvPr id="205" name="テキスト ボックス 204"/>
        <xdr:cNvSpPr txBox="1"/>
      </xdr:nvSpPr>
      <xdr:spPr>
        <a:xfrm>
          <a:off x="830794" y="1236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86254</xdr:rowOff>
    </xdr:from>
    <xdr:to>
      <xdr:col>6</xdr:col>
      <xdr:colOff>511175</xdr:colOff>
      <xdr:row>97</xdr:row>
      <xdr:rowOff>7021</xdr:rowOff>
    </xdr:to>
    <xdr:cxnSp macro="">
      <xdr:nvCxnSpPr>
        <xdr:cNvPr id="233" name="直線コネクタ 232"/>
        <xdr:cNvCxnSpPr/>
      </xdr:nvCxnSpPr>
      <xdr:spPr>
        <a:xfrm flipV="1">
          <a:off x="3797300" y="16545454"/>
          <a:ext cx="8382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4"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1352</xdr:rowOff>
    </xdr:from>
    <xdr:to>
      <xdr:col>5</xdr:col>
      <xdr:colOff>358775</xdr:colOff>
      <xdr:row>97</xdr:row>
      <xdr:rowOff>7021</xdr:rowOff>
    </xdr:to>
    <xdr:cxnSp macro="">
      <xdr:nvCxnSpPr>
        <xdr:cNvPr id="236" name="直線コネクタ 235"/>
        <xdr:cNvCxnSpPr/>
      </xdr:nvCxnSpPr>
      <xdr:spPr>
        <a:xfrm>
          <a:off x="2908300" y="16632002"/>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7" name="フローチャート : 判断 236"/>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4168</xdr:rowOff>
    </xdr:from>
    <xdr:ext cx="534377" cy="259045"/>
    <xdr:sp macro="" textlink="">
      <xdr:nvSpPr>
        <xdr:cNvPr id="238" name="テキスト ボックス 237"/>
        <xdr:cNvSpPr txBox="1"/>
      </xdr:nvSpPr>
      <xdr:spPr>
        <a:xfrm>
          <a:off x="3530111" y="161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1352</xdr:rowOff>
    </xdr:from>
    <xdr:to>
      <xdr:col>4</xdr:col>
      <xdr:colOff>155575</xdr:colOff>
      <xdr:row>97</xdr:row>
      <xdr:rowOff>23571</xdr:rowOff>
    </xdr:to>
    <xdr:cxnSp macro="">
      <xdr:nvCxnSpPr>
        <xdr:cNvPr id="239" name="直線コネクタ 238"/>
        <xdr:cNvCxnSpPr/>
      </xdr:nvCxnSpPr>
      <xdr:spPr>
        <a:xfrm flipV="1">
          <a:off x="2019300" y="16632002"/>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0" name="フローチャート : 判断 239"/>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26982</xdr:rowOff>
    </xdr:from>
    <xdr:ext cx="534377" cy="259045"/>
    <xdr:sp macro="" textlink="">
      <xdr:nvSpPr>
        <xdr:cNvPr id="241" name="テキスト ボックス 240"/>
        <xdr:cNvSpPr txBox="1"/>
      </xdr:nvSpPr>
      <xdr:spPr>
        <a:xfrm>
          <a:off x="2641111" y="161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23571</xdr:rowOff>
    </xdr:from>
    <xdr:to>
      <xdr:col>2</xdr:col>
      <xdr:colOff>638175</xdr:colOff>
      <xdr:row>97</xdr:row>
      <xdr:rowOff>69656</xdr:rowOff>
    </xdr:to>
    <xdr:cxnSp macro="">
      <xdr:nvCxnSpPr>
        <xdr:cNvPr id="242" name="直線コネクタ 241"/>
        <xdr:cNvCxnSpPr/>
      </xdr:nvCxnSpPr>
      <xdr:spPr>
        <a:xfrm flipV="1">
          <a:off x="1130300" y="16654221"/>
          <a:ext cx="889000" cy="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3" name="フローチャート : 判断 242"/>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1973</xdr:rowOff>
    </xdr:from>
    <xdr:ext cx="534377" cy="259045"/>
    <xdr:sp macro="" textlink="">
      <xdr:nvSpPr>
        <xdr:cNvPr id="244" name="テキスト ボックス 243"/>
        <xdr:cNvSpPr txBox="1"/>
      </xdr:nvSpPr>
      <xdr:spPr>
        <a:xfrm>
          <a:off x="1752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5" name="フローチャート : 判断 244"/>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8328</xdr:rowOff>
    </xdr:from>
    <xdr:ext cx="534377" cy="259045"/>
    <xdr:sp macro="" textlink="">
      <xdr:nvSpPr>
        <xdr:cNvPr id="246" name="テキスト ボックス 245"/>
        <xdr:cNvSpPr txBox="1"/>
      </xdr:nvSpPr>
      <xdr:spPr>
        <a:xfrm>
          <a:off x="863111" y="161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35454</xdr:rowOff>
    </xdr:from>
    <xdr:to>
      <xdr:col>6</xdr:col>
      <xdr:colOff>561975</xdr:colOff>
      <xdr:row>96</xdr:row>
      <xdr:rowOff>137054</xdr:rowOff>
    </xdr:to>
    <xdr:sp macro="" textlink="">
      <xdr:nvSpPr>
        <xdr:cNvPr id="252" name="円/楕円 251"/>
        <xdr:cNvSpPr/>
      </xdr:nvSpPr>
      <xdr:spPr>
        <a:xfrm>
          <a:off x="4584700" y="164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13881</xdr:rowOff>
    </xdr:from>
    <xdr:ext cx="534377" cy="259045"/>
    <xdr:sp macro="" textlink="">
      <xdr:nvSpPr>
        <xdr:cNvPr id="253" name="衛生費該当値テキスト"/>
        <xdr:cNvSpPr txBox="1"/>
      </xdr:nvSpPr>
      <xdr:spPr>
        <a:xfrm>
          <a:off x="4686300" y="164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127671</xdr:rowOff>
    </xdr:from>
    <xdr:to>
      <xdr:col>5</xdr:col>
      <xdr:colOff>409575</xdr:colOff>
      <xdr:row>97</xdr:row>
      <xdr:rowOff>57821</xdr:rowOff>
    </xdr:to>
    <xdr:sp macro="" textlink="">
      <xdr:nvSpPr>
        <xdr:cNvPr id="254" name="円/楕円 253"/>
        <xdr:cNvSpPr/>
      </xdr:nvSpPr>
      <xdr:spPr>
        <a:xfrm>
          <a:off x="3746500" y="16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48948</xdr:rowOff>
    </xdr:from>
    <xdr:ext cx="534377" cy="259045"/>
    <xdr:sp macro="" textlink="">
      <xdr:nvSpPr>
        <xdr:cNvPr id="255" name="テキスト ボックス 254"/>
        <xdr:cNvSpPr txBox="1"/>
      </xdr:nvSpPr>
      <xdr:spPr>
        <a:xfrm>
          <a:off x="3530111" y="1667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122002</xdr:rowOff>
    </xdr:from>
    <xdr:to>
      <xdr:col>4</xdr:col>
      <xdr:colOff>206375</xdr:colOff>
      <xdr:row>97</xdr:row>
      <xdr:rowOff>52152</xdr:rowOff>
    </xdr:to>
    <xdr:sp macro="" textlink="">
      <xdr:nvSpPr>
        <xdr:cNvPr id="256" name="円/楕円 255"/>
        <xdr:cNvSpPr/>
      </xdr:nvSpPr>
      <xdr:spPr>
        <a:xfrm>
          <a:off x="2857500" y="165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43279</xdr:rowOff>
    </xdr:from>
    <xdr:ext cx="534377" cy="259045"/>
    <xdr:sp macro="" textlink="">
      <xdr:nvSpPr>
        <xdr:cNvPr id="257" name="テキスト ボックス 256"/>
        <xdr:cNvSpPr txBox="1"/>
      </xdr:nvSpPr>
      <xdr:spPr>
        <a:xfrm>
          <a:off x="2641111" y="166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144221</xdr:rowOff>
    </xdr:from>
    <xdr:to>
      <xdr:col>3</xdr:col>
      <xdr:colOff>3175</xdr:colOff>
      <xdr:row>97</xdr:row>
      <xdr:rowOff>74371</xdr:rowOff>
    </xdr:to>
    <xdr:sp macro="" textlink="">
      <xdr:nvSpPr>
        <xdr:cNvPr id="258" name="円/楕円 257"/>
        <xdr:cNvSpPr/>
      </xdr:nvSpPr>
      <xdr:spPr>
        <a:xfrm>
          <a:off x="1968500" y="166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65498</xdr:rowOff>
    </xdr:from>
    <xdr:ext cx="534377" cy="259045"/>
    <xdr:sp macro="" textlink="">
      <xdr:nvSpPr>
        <xdr:cNvPr id="259" name="テキスト ボックス 258"/>
        <xdr:cNvSpPr txBox="1"/>
      </xdr:nvSpPr>
      <xdr:spPr>
        <a:xfrm>
          <a:off x="1752111" y="166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18856</xdr:rowOff>
    </xdr:from>
    <xdr:to>
      <xdr:col>1</xdr:col>
      <xdr:colOff>485775</xdr:colOff>
      <xdr:row>97</xdr:row>
      <xdr:rowOff>120456</xdr:rowOff>
    </xdr:to>
    <xdr:sp macro="" textlink="">
      <xdr:nvSpPr>
        <xdr:cNvPr id="260" name="円/楕円 259"/>
        <xdr:cNvSpPr/>
      </xdr:nvSpPr>
      <xdr:spPr>
        <a:xfrm>
          <a:off x="1079500" y="166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111583</xdr:rowOff>
    </xdr:from>
    <xdr:ext cx="534377" cy="259045"/>
    <xdr:sp macro="" textlink="">
      <xdr:nvSpPr>
        <xdr:cNvPr id="261" name="テキスト ボックス 260"/>
        <xdr:cNvSpPr txBox="1"/>
      </xdr:nvSpPr>
      <xdr:spPr>
        <a:xfrm>
          <a:off x="863111" y="1674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155168</xdr:rowOff>
    </xdr:from>
    <xdr:to>
      <xdr:col>15</xdr:col>
      <xdr:colOff>180975</xdr:colOff>
      <xdr:row>38</xdr:row>
      <xdr:rowOff>5207</xdr:rowOff>
    </xdr:to>
    <xdr:cxnSp macro="">
      <xdr:nvCxnSpPr>
        <xdr:cNvPr id="290" name="直線コネクタ 289"/>
        <xdr:cNvCxnSpPr/>
      </xdr:nvCxnSpPr>
      <xdr:spPr>
        <a:xfrm flipV="1">
          <a:off x="9639300" y="6498818"/>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150842</xdr:rowOff>
    </xdr:from>
    <xdr:ext cx="469744" cy="259045"/>
    <xdr:sp macro="" textlink="">
      <xdr:nvSpPr>
        <xdr:cNvPr id="291" name="労働費平均値テキスト"/>
        <xdr:cNvSpPr txBox="1"/>
      </xdr:nvSpPr>
      <xdr:spPr>
        <a:xfrm>
          <a:off x="10528300" y="6494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5207</xdr:rowOff>
    </xdr:from>
    <xdr:to>
      <xdr:col>14</xdr:col>
      <xdr:colOff>28575</xdr:colOff>
      <xdr:row>38</xdr:row>
      <xdr:rowOff>8712</xdr:rowOff>
    </xdr:to>
    <xdr:cxnSp macro="">
      <xdr:nvCxnSpPr>
        <xdr:cNvPr id="293" name="直線コネクタ 292"/>
        <xdr:cNvCxnSpPr/>
      </xdr:nvCxnSpPr>
      <xdr:spPr>
        <a:xfrm flipV="1">
          <a:off x="8750300" y="6520307"/>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4" name="フローチャート : 判断 293"/>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124934</xdr:rowOff>
    </xdr:from>
    <xdr:ext cx="469744" cy="259045"/>
    <xdr:sp macro="" textlink="">
      <xdr:nvSpPr>
        <xdr:cNvPr id="295" name="テキスト ボックス 294"/>
        <xdr:cNvSpPr txBox="1"/>
      </xdr:nvSpPr>
      <xdr:spPr>
        <a:xfrm>
          <a:off x="9404427"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147168</xdr:rowOff>
    </xdr:from>
    <xdr:to>
      <xdr:col>12</xdr:col>
      <xdr:colOff>511175</xdr:colOff>
      <xdr:row>38</xdr:row>
      <xdr:rowOff>8712</xdr:rowOff>
    </xdr:to>
    <xdr:cxnSp macro="">
      <xdr:nvCxnSpPr>
        <xdr:cNvPr id="296" name="直線コネクタ 295"/>
        <xdr:cNvCxnSpPr/>
      </xdr:nvCxnSpPr>
      <xdr:spPr>
        <a:xfrm>
          <a:off x="7861300" y="6490818"/>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7" name="フローチャート : 判断 296"/>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109618</xdr:rowOff>
    </xdr:from>
    <xdr:ext cx="469744" cy="259045"/>
    <xdr:sp macro="" textlink="">
      <xdr:nvSpPr>
        <xdr:cNvPr id="298" name="テキスト ボックス 297"/>
        <xdr:cNvSpPr txBox="1"/>
      </xdr:nvSpPr>
      <xdr:spPr>
        <a:xfrm>
          <a:off x="8515427"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18694</xdr:rowOff>
    </xdr:from>
    <xdr:to>
      <xdr:col>11</xdr:col>
      <xdr:colOff>307975</xdr:colOff>
      <xdr:row>37</xdr:row>
      <xdr:rowOff>147168</xdr:rowOff>
    </xdr:to>
    <xdr:cxnSp macro="">
      <xdr:nvCxnSpPr>
        <xdr:cNvPr id="299" name="直線コネクタ 298"/>
        <xdr:cNvCxnSpPr/>
      </xdr:nvCxnSpPr>
      <xdr:spPr>
        <a:xfrm>
          <a:off x="6972300" y="6362344"/>
          <a:ext cx="889000" cy="1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0" name="フローチャート : 判断 299"/>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91253</xdr:rowOff>
    </xdr:from>
    <xdr:ext cx="469744" cy="259045"/>
    <xdr:sp macro="" textlink="">
      <xdr:nvSpPr>
        <xdr:cNvPr id="301" name="テキスト ボックス 300"/>
        <xdr:cNvSpPr txBox="1"/>
      </xdr:nvSpPr>
      <xdr:spPr>
        <a:xfrm>
          <a:off x="7626427" y="66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2" name="フローチャート : 判断 301"/>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35018</xdr:rowOff>
    </xdr:from>
    <xdr:ext cx="469744" cy="259045"/>
    <xdr:sp macro="" textlink="">
      <xdr:nvSpPr>
        <xdr:cNvPr id="303" name="テキスト ボックス 302"/>
        <xdr:cNvSpPr txBox="1"/>
      </xdr:nvSpPr>
      <xdr:spPr>
        <a:xfrm>
          <a:off x="6737427"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104368</xdr:rowOff>
    </xdr:from>
    <xdr:to>
      <xdr:col>15</xdr:col>
      <xdr:colOff>231775</xdr:colOff>
      <xdr:row>38</xdr:row>
      <xdr:rowOff>34519</xdr:rowOff>
    </xdr:to>
    <xdr:sp macro="" textlink="">
      <xdr:nvSpPr>
        <xdr:cNvPr id="309" name="円/楕円 308"/>
        <xdr:cNvSpPr/>
      </xdr:nvSpPr>
      <xdr:spPr>
        <a:xfrm>
          <a:off x="10426700" y="644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127245</xdr:rowOff>
    </xdr:from>
    <xdr:ext cx="469744" cy="259045"/>
    <xdr:sp macro="" textlink="">
      <xdr:nvSpPr>
        <xdr:cNvPr id="310" name="労働費該当値テキスト"/>
        <xdr:cNvSpPr txBox="1"/>
      </xdr:nvSpPr>
      <xdr:spPr>
        <a:xfrm>
          <a:off x="10528300" y="629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125857</xdr:rowOff>
    </xdr:from>
    <xdr:to>
      <xdr:col>14</xdr:col>
      <xdr:colOff>79375</xdr:colOff>
      <xdr:row>38</xdr:row>
      <xdr:rowOff>56007</xdr:rowOff>
    </xdr:to>
    <xdr:sp macro="" textlink="">
      <xdr:nvSpPr>
        <xdr:cNvPr id="311" name="円/楕円 310"/>
        <xdr:cNvSpPr/>
      </xdr:nvSpPr>
      <xdr:spPr>
        <a:xfrm>
          <a:off x="9588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72534</xdr:rowOff>
    </xdr:from>
    <xdr:ext cx="469744" cy="259045"/>
    <xdr:sp macro="" textlink="">
      <xdr:nvSpPr>
        <xdr:cNvPr id="312" name="テキスト ボックス 311"/>
        <xdr:cNvSpPr txBox="1"/>
      </xdr:nvSpPr>
      <xdr:spPr>
        <a:xfrm>
          <a:off x="9404427" y="624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129362</xdr:rowOff>
    </xdr:from>
    <xdr:to>
      <xdr:col>12</xdr:col>
      <xdr:colOff>561975</xdr:colOff>
      <xdr:row>38</xdr:row>
      <xdr:rowOff>59513</xdr:rowOff>
    </xdr:to>
    <xdr:sp macro="" textlink="">
      <xdr:nvSpPr>
        <xdr:cNvPr id="313" name="円/楕円 312"/>
        <xdr:cNvSpPr/>
      </xdr:nvSpPr>
      <xdr:spPr>
        <a:xfrm>
          <a:off x="8699500" y="6473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76039</xdr:rowOff>
    </xdr:from>
    <xdr:ext cx="469744" cy="259045"/>
    <xdr:sp macro="" textlink="">
      <xdr:nvSpPr>
        <xdr:cNvPr id="314" name="テキスト ボックス 313"/>
        <xdr:cNvSpPr txBox="1"/>
      </xdr:nvSpPr>
      <xdr:spPr>
        <a:xfrm>
          <a:off x="8515427" y="62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96368</xdr:rowOff>
    </xdr:from>
    <xdr:to>
      <xdr:col>11</xdr:col>
      <xdr:colOff>358775</xdr:colOff>
      <xdr:row>38</xdr:row>
      <xdr:rowOff>26518</xdr:rowOff>
    </xdr:to>
    <xdr:sp macro="" textlink="">
      <xdr:nvSpPr>
        <xdr:cNvPr id="315" name="円/楕円 314"/>
        <xdr:cNvSpPr/>
      </xdr:nvSpPr>
      <xdr:spPr>
        <a:xfrm>
          <a:off x="7810500" y="64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43045</xdr:rowOff>
    </xdr:from>
    <xdr:ext cx="469744" cy="259045"/>
    <xdr:sp macro="" textlink="">
      <xdr:nvSpPr>
        <xdr:cNvPr id="316" name="テキスト ボックス 315"/>
        <xdr:cNvSpPr txBox="1"/>
      </xdr:nvSpPr>
      <xdr:spPr>
        <a:xfrm>
          <a:off x="7626427" y="621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139344</xdr:rowOff>
    </xdr:from>
    <xdr:to>
      <xdr:col>10</xdr:col>
      <xdr:colOff>155575</xdr:colOff>
      <xdr:row>37</xdr:row>
      <xdr:rowOff>69494</xdr:rowOff>
    </xdr:to>
    <xdr:sp macro="" textlink="">
      <xdr:nvSpPr>
        <xdr:cNvPr id="317" name="円/楕円 316"/>
        <xdr:cNvSpPr/>
      </xdr:nvSpPr>
      <xdr:spPr>
        <a:xfrm>
          <a:off x="6921500" y="63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86021</xdr:rowOff>
    </xdr:from>
    <xdr:ext cx="469744" cy="259045"/>
    <xdr:sp macro="" textlink="">
      <xdr:nvSpPr>
        <xdr:cNvPr id="318" name="テキスト ボックス 317"/>
        <xdr:cNvSpPr txBox="1"/>
      </xdr:nvSpPr>
      <xdr:spPr>
        <a:xfrm>
          <a:off x="6737427" y="60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21171</xdr:rowOff>
    </xdr:from>
    <xdr:to>
      <xdr:col>15</xdr:col>
      <xdr:colOff>180975</xdr:colOff>
      <xdr:row>56</xdr:row>
      <xdr:rowOff>108210</xdr:rowOff>
    </xdr:to>
    <xdr:cxnSp macro="">
      <xdr:nvCxnSpPr>
        <xdr:cNvPr id="343" name="直線コネクタ 342"/>
        <xdr:cNvCxnSpPr/>
      </xdr:nvCxnSpPr>
      <xdr:spPr>
        <a:xfrm>
          <a:off x="9639300" y="9622371"/>
          <a:ext cx="838200" cy="8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112634</xdr:rowOff>
    </xdr:from>
    <xdr:ext cx="469744" cy="259045"/>
    <xdr:sp macro="" textlink="">
      <xdr:nvSpPr>
        <xdr:cNvPr id="344" name="農林水産業費平均値テキスト"/>
        <xdr:cNvSpPr txBox="1"/>
      </xdr:nvSpPr>
      <xdr:spPr>
        <a:xfrm>
          <a:off x="10528300" y="937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21171</xdr:rowOff>
    </xdr:from>
    <xdr:to>
      <xdr:col>14</xdr:col>
      <xdr:colOff>28575</xdr:colOff>
      <xdr:row>56</xdr:row>
      <xdr:rowOff>117183</xdr:rowOff>
    </xdr:to>
    <xdr:cxnSp macro="">
      <xdr:nvCxnSpPr>
        <xdr:cNvPr id="346" name="直線コネクタ 345"/>
        <xdr:cNvCxnSpPr/>
      </xdr:nvCxnSpPr>
      <xdr:spPr>
        <a:xfrm flipV="1">
          <a:off x="8750300" y="9622371"/>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7" name="フローチャート : 判断 346"/>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48" name="テキスト ボックス 347"/>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117183</xdr:rowOff>
    </xdr:from>
    <xdr:to>
      <xdr:col>12</xdr:col>
      <xdr:colOff>511175</xdr:colOff>
      <xdr:row>56</xdr:row>
      <xdr:rowOff>121126</xdr:rowOff>
    </xdr:to>
    <xdr:cxnSp macro="">
      <xdr:nvCxnSpPr>
        <xdr:cNvPr id="349" name="直線コネクタ 348"/>
        <xdr:cNvCxnSpPr/>
      </xdr:nvCxnSpPr>
      <xdr:spPr>
        <a:xfrm flipV="1">
          <a:off x="7861300" y="9718383"/>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0" name="フローチャート : 判断 349"/>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12717</xdr:rowOff>
    </xdr:from>
    <xdr:ext cx="469744" cy="259045"/>
    <xdr:sp macro="" textlink="">
      <xdr:nvSpPr>
        <xdr:cNvPr id="351" name="テキスト ボックス 350"/>
        <xdr:cNvSpPr txBox="1"/>
      </xdr:nvSpPr>
      <xdr:spPr>
        <a:xfrm>
          <a:off x="8515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106782</xdr:rowOff>
    </xdr:from>
    <xdr:to>
      <xdr:col>11</xdr:col>
      <xdr:colOff>307975</xdr:colOff>
      <xdr:row>56</xdr:row>
      <xdr:rowOff>121126</xdr:rowOff>
    </xdr:to>
    <xdr:cxnSp macro="">
      <xdr:nvCxnSpPr>
        <xdr:cNvPr id="352" name="直線コネクタ 351"/>
        <xdr:cNvCxnSpPr/>
      </xdr:nvCxnSpPr>
      <xdr:spPr>
        <a:xfrm>
          <a:off x="6972300" y="9707982"/>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3" name="フローチャート : 判断 352"/>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38378</xdr:rowOff>
    </xdr:from>
    <xdr:ext cx="469744" cy="259045"/>
    <xdr:sp macro="" textlink="">
      <xdr:nvSpPr>
        <xdr:cNvPr id="354" name="テキスト ボックス 353"/>
        <xdr:cNvSpPr txBox="1"/>
      </xdr:nvSpPr>
      <xdr:spPr>
        <a:xfrm>
          <a:off x="7626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5" name="フローチャート : 判断 354"/>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45693</xdr:rowOff>
    </xdr:from>
    <xdr:ext cx="469744" cy="259045"/>
    <xdr:sp macro="" textlink="">
      <xdr:nvSpPr>
        <xdr:cNvPr id="356" name="テキスト ボックス 355"/>
        <xdr:cNvSpPr txBox="1"/>
      </xdr:nvSpPr>
      <xdr:spPr>
        <a:xfrm>
          <a:off x="6737427" y="930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57410</xdr:rowOff>
    </xdr:from>
    <xdr:to>
      <xdr:col>15</xdr:col>
      <xdr:colOff>231775</xdr:colOff>
      <xdr:row>56</xdr:row>
      <xdr:rowOff>159010</xdr:rowOff>
    </xdr:to>
    <xdr:sp macro="" textlink="">
      <xdr:nvSpPr>
        <xdr:cNvPr id="362" name="円/楕円 361"/>
        <xdr:cNvSpPr/>
      </xdr:nvSpPr>
      <xdr:spPr>
        <a:xfrm>
          <a:off x="10426700" y="9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35837</xdr:rowOff>
    </xdr:from>
    <xdr:ext cx="469744" cy="259045"/>
    <xdr:sp macro="" textlink="">
      <xdr:nvSpPr>
        <xdr:cNvPr id="363" name="農林水産業費該当値テキスト"/>
        <xdr:cNvSpPr txBox="1"/>
      </xdr:nvSpPr>
      <xdr:spPr>
        <a:xfrm>
          <a:off x="10528300" y="9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141821</xdr:rowOff>
    </xdr:from>
    <xdr:to>
      <xdr:col>14</xdr:col>
      <xdr:colOff>79375</xdr:colOff>
      <xdr:row>56</xdr:row>
      <xdr:rowOff>71971</xdr:rowOff>
    </xdr:to>
    <xdr:sp macro="" textlink="">
      <xdr:nvSpPr>
        <xdr:cNvPr id="364" name="円/楕円 363"/>
        <xdr:cNvSpPr/>
      </xdr:nvSpPr>
      <xdr:spPr>
        <a:xfrm>
          <a:off x="9588500" y="95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63098</xdr:rowOff>
    </xdr:from>
    <xdr:ext cx="469744" cy="259045"/>
    <xdr:sp macro="" textlink="">
      <xdr:nvSpPr>
        <xdr:cNvPr id="365" name="テキスト ボックス 364"/>
        <xdr:cNvSpPr txBox="1"/>
      </xdr:nvSpPr>
      <xdr:spPr>
        <a:xfrm>
          <a:off x="9404427" y="96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66383</xdr:rowOff>
    </xdr:from>
    <xdr:to>
      <xdr:col>12</xdr:col>
      <xdr:colOff>561975</xdr:colOff>
      <xdr:row>56</xdr:row>
      <xdr:rowOff>167983</xdr:rowOff>
    </xdr:to>
    <xdr:sp macro="" textlink="">
      <xdr:nvSpPr>
        <xdr:cNvPr id="366" name="円/楕円 365"/>
        <xdr:cNvSpPr/>
      </xdr:nvSpPr>
      <xdr:spPr>
        <a:xfrm>
          <a:off x="8699500" y="966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159110</xdr:rowOff>
    </xdr:from>
    <xdr:ext cx="469744" cy="259045"/>
    <xdr:sp macro="" textlink="">
      <xdr:nvSpPr>
        <xdr:cNvPr id="367" name="テキスト ボックス 366"/>
        <xdr:cNvSpPr txBox="1"/>
      </xdr:nvSpPr>
      <xdr:spPr>
        <a:xfrm>
          <a:off x="8515427" y="976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70326</xdr:rowOff>
    </xdr:from>
    <xdr:to>
      <xdr:col>11</xdr:col>
      <xdr:colOff>358775</xdr:colOff>
      <xdr:row>57</xdr:row>
      <xdr:rowOff>476</xdr:rowOff>
    </xdr:to>
    <xdr:sp macro="" textlink="">
      <xdr:nvSpPr>
        <xdr:cNvPr id="368" name="円/楕円 367"/>
        <xdr:cNvSpPr/>
      </xdr:nvSpPr>
      <xdr:spPr>
        <a:xfrm>
          <a:off x="7810500" y="96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163053</xdr:rowOff>
    </xdr:from>
    <xdr:ext cx="469744" cy="259045"/>
    <xdr:sp macro="" textlink="">
      <xdr:nvSpPr>
        <xdr:cNvPr id="369" name="テキスト ボックス 368"/>
        <xdr:cNvSpPr txBox="1"/>
      </xdr:nvSpPr>
      <xdr:spPr>
        <a:xfrm>
          <a:off x="7626427" y="976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55982</xdr:rowOff>
    </xdr:from>
    <xdr:to>
      <xdr:col>10</xdr:col>
      <xdr:colOff>155575</xdr:colOff>
      <xdr:row>56</xdr:row>
      <xdr:rowOff>157582</xdr:rowOff>
    </xdr:to>
    <xdr:sp macro="" textlink="">
      <xdr:nvSpPr>
        <xdr:cNvPr id="370" name="円/楕円 369"/>
        <xdr:cNvSpPr/>
      </xdr:nvSpPr>
      <xdr:spPr>
        <a:xfrm>
          <a:off x="6921500" y="96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148709</xdr:rowOff>
    </xdr:from>
    <xdr:ext cx="469744" cy="259045"/>
    <xdr:sp macro="" textlink="">
      <xdr:nvSpPr>
        <xdr:cNvPr id="371" name="テキスト ボックス 370"/>
        <xdr:cNvSpPr txBox="1"/>
      </xdr:nvSpPr>
      <xdr:spPr>
        <a:xfrm>
          <a:off x="6737427" y="974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1854</xdr:rowOff>
    </xdr:from>
    <xdr:to>
      <xdr:col>15</xdr:col>
      <xdr:colOff>180975</xdr:colOff>
      <xdr:row>75</xdr:row>
      <xdr:rowOff>150307</xdr:rowOff>
    </xdr:to>
    <xdr:cxnSp macro="">
      <xdr:nvCxnSpPr>
        <xdr:cNvPr id="398" name="直線コネクタ 397"/>
        <xdr:cNvCxnSpPr/>
      </xdr:nvCxnSpPr>
      <xdr:spPr>
        <a:xfrm flipV="1">
          <a:off x="9639300" y="12517704"/>
          <a:ext cx="838200" cy="49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124158</xdr:rowOff>
    </xdr:from>
    <xdr:ext cx="534377" cy="259045"/>
    <xdr:sp macro="" textlink="">
      <xdr:nvSpPr>
        <xdr:cNvPr id="399" name="商工費平均値テキスト"/>
        <xdr:cNvSpPr txBox="1"/>
      </xdr:nvSpPr>
      <xdr:spPr>
        <a:xfrm>
          <a:off x="10528300" y="1298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150307</xdr:rowOff>
    </xdr:from>
    <xdr:to>
      <xdr:col>14</xdr:col>
      <xdr:colOff>28575</xdr:colOff>
      <xdr:row>76</xdr:row>
      <xdr:rowOff>64948</xdr:rowOff>
    </xdr:to>
    <xdr:cxnSp macro="">
      <xdr:nvCxnSpPr>
        <xdr:cNvPr id="401" name="直線コネクタ 400"/>
        <xdr:cNvCxnSpPr/>
      </xdr:nvCxnSpPr>
      <xdr:spPr>
        <a:xfrm flipV="1">
          <a:off x="8750300" y="13009057"/>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2" name="フローチャート : 判断 401"/>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144959</xdr:rowOff>
    </xdr:from>
    <xdr:ext cx="469744" cy="259045"/>
    <xdr:sp macro="" textlink="">
      <xdr:nvSpPr>
        <xdr:cNvPr id="403" name="テキスト ボックス 402"/>
        <xdr:cNvSpPr txBox="1"/>
      </xdr:nvSpPr>
      <xdr:spPr>
        <a:xfrm>
          <a:off x="9404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94300</xdr:rowOff>
    </xdr:from>
    <xdr:to>
      <xdr:col>12</xdr:col>
      <xdr:colOff>511175</xdr:colOff>
      <xdr:row>76</xdr:row>
      <xdr:rowOff>64948</xdr:rowOff>
    </xdr:to>
    <xdr:cxnSp macro="">
      <xdr:nvCxnSpPr>
        <xdr:cNvPr id="404" name="直線コネクタ 403"/>
        <xdr:cNvCxnSpPr/>
      </xdr:nvCxnSpPr>
      <xdr:spPr>
        <a:xfrm>
          <a:off x="7861300" y="12781600"/>
          <a:ext cx="889000" cy="3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5" name="フローチャート : 判断 404"/>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131106</xdr:rowOff>
    </xdr:from>
    <xdr:ext cx="469744" cy="259045"/>
    <xdr:sp macro="" textlink="">
      <xdr:nvSpPr>
        <xdr:cNvPr id="406" name="テキスト ボックス 405"/>
        <xdr:cNvSpPr txBox="1"/>
      </xdr:nvSpPr>
      <xdr:spPr>
        <a:xfrm>
          <a:off x="8515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163795</xdr:rowOff>
    </xdr:from>
    <xdr:to>
      <xdr:col>11</xdr:col>
      <xdr:colOff>307975</xdr:colOff>
      <xdr:row>74</xdr:row>
      <xdr:rowOff>94300</xdr:rowOff>
    </xdr:to>
    <xdr:cxnSp macro="">
      <xdr:nvCxnSpPr>
        <xdr:cNvPr id="407" name="直線コネクタ 406"/>
        <xdr:cNvCxnSpPr/>
      </xdr:nvCxnSpPr>
      <xdr:spPr>
        <a:xfrm>
          <a:off x="6972300" y="12679645"/>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08" name="フローチャート : 判断 407"/>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144091</xdr:rowOff>
    </xdr:from>
    <xdr:ext cx="469744" cy="259045"/>
    <xdr:sp macro="" textlink="">
      <xdr:nvSpPr>
        <xdr:cNvPr id="409" name="テキスト ボックス 408"/>
        <xdr:cNvSpPr txBox="1"/>
      </xdr:nvSpPr>
      <xdr:spPr>
        <a:xfrm>
          <a:off x="7626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0" name="フローチャート : 判断 409"/>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151314</xdr:rowOff>
    </xdr:from>
    <xdr:ext cx="469744" cy="259045"/>
    <xdr:sp macro="" textlink="">
      <xdr:nvSpPr>
        <xdr:cNvPr id="411" name="テキスト ボックス 410"/>
        <xdr:cNvSpPr txBox="1"/>
      </xdr:nvSpPr>
      <xdr:spPr>
        <a:xfrm>
          <a:off x="6737427" y="131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122504</xdr:rowOff>
    </xdr:from>
    <xdr:to>
      <xdr:col>15</xdr:col>
      <xdr:colOff>231775</xdr:colOff>
      <xdr:row>73</xdr:row>
      <xdr:rowOff>52654</xdr:rowOff>
    </xdr:to>
    <xdr:sp macro="" textlink="">
      <xdr:nvSpPr>
        <xdr:cNvPr id="417" name="円/楕円 416"/>
        <xdr:cNvSpPr/>
      </xdr:nvSpPr>
      <xdr:spPr>
        <a:xfrm>
          <a:off x="10426700" y="124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145381</xdr:rowOff>
    </xdr:from>
    <xdr:ext cx="534377" cy="259045"/>
    <xdr:sp macro="" textlink="">
      <xdr:nvSpPr>
        <xdr:cNvPr id="418" name="商工費該当値テキスト"/>
        <xdr:cNvSpPr txBox="1"/>
      </xdr:nvSpPr>
      <xdr:spPr>
        <a:xfrm>
          <a:off x="10528300" y="1231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21,765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99507</xdr:rowOff>
    </xdr:from>
    <xdr:to>
      <xdr:col>14</xdr:col>
      <xdr:colOff>79375</xdr:colOff>
      <xdr:row>76</xdr:row>
      <xdr:rowOff>29657</xdr:rowOff>
    </xdr:to>
    <xdr:sp macro="" textlink="">
      <xdr:nvSpPr>
        <xdr:cNvPr id="419" name="円/楕円 418"/>
        <xdr:cNvSpPr/>
      </xdr:nvSpPr>
      <xdr:spPr>
        <a:xfrm>
          <a:off x="9588500" y="129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46184</xdr:rowOff>
    </xdr:from>
    <xdr:ext cx="534377" cy="259045"/>
    <xdr:sp macro="" textlink="">
      <xdr:nvSpPr>
        <xdr:cNvPr id="420" name="テキスト ボックス 419"/>
        <xdr:cNvSpPr txBox="1"/>
      </xdr:nvSpPr>
      <xdr:spPr>
        <a:xfrm>
          <a:off x="9372111" y="1273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14148</xdr:rowOff>
    </xdr:from>
    <xdr:to>
      <xdr:col>12</xdr:col>
      <xdr:colOff>561975</xdr:colOff>
      <xdr:row>76</xdr:row>
      <xdr:rowOff>115748</xdr:rowOff>
    </xdr:to>
    <xdr:sp macro="" textlink="">
      <xdr:nvSpPr>
        <xdr:cNvPr id="421" name="円/楕円 420"/>
        <xdr:cNvSpPr/>
      </xdr:nvSpPr>
      <xdr:spPr>
        <a:xfrm>
          <a:off x="8699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132275</xdr:rowOff>
    </xdr:from>
    <xdr:ext cx="469744" cy="259045"/>
    <xdr:sp macro="" textlink="">
      <xdr:nvSpPr>
        <xdr:cNvPr id="422" name="テキスト ボックス 421"/>
        <xdr:cNvSpPr txBox="1"/>
      </xdr:nvSpPr>
      <xdr:spPr>
        <a:xfrm>
          <a:off x="8515427" y="1281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43500</xdr:rowOff>
    </xdr:from>
    <xdr:to>
      <xdr:col>11</xdr:col>
      <xdr:colOff>358775</xdr:colOff>
      <xdr:row>74</xdr:row>
      <xdr:rowOff>145100</xdr:rowOff>
    </xdr:to>
    <xdr:sp macro="" textlink="">
      <xdr:nvSpPr>
        <xdr:cNvPr id="423" name="円/楕円 422"/>
        <xdr:cNvSpPr/>
      </xdr:nvSpPr>
      <xdr:spPr>
        <a:xfrm>
          <a:off x="7810500" y="127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161627</xdr:rowOff>
    </xdr:from>
    <xdr:ext cx="534377" cy="259045"/>
    <xdr:sp macro="" textlink="">
      <xdr:nvSpPr>
        <xdr:cNvPr id="424" name="テキスト ボックス 423"/>
        <xdr:cNvSpPr txBox="1"/>
      </xdr:nvSpPr>
      <xdr:spPr>
        <a:xfrm>
          <a:off x="7594111" y="1250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112995</xdr:rowOff>
    </xdr:from>
    <xdr:to>
      <xdr:col>10</xdr:col>
      <xdr:colOff>155575</xdr:colOff>
      <xdr:row>74</xdr:row>
      <xdr:rowOff>43145</xdr:rowOff>
    </xdr:to>
    <xdr:sp macro="" textlink="">
      <xdr:nvSpPr>
        <xdr:cNvPr id="425" name="円/楕円 424"/>
        <xdr:cNvSpPr/>
      </xdr:nvSpPr>
      <xdr:spPr>
        <a:xfrm>
          <a:off x="6921500" y="126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59672</xdr:rowOff>
    </xdr:from>
    <xdr:ext cx="534377" cy="259045"/>
    <xdr:sp macro="" textlink="">
      <xdr:nvSpPr>
        <xdr:cNvPr id="426" name="テキスト ボックス 425"/>
        <xdr:cNvSpPr txBox="1"/>
      </xdr:nvSpPr>
      <xdr:spPr>
        <a:xfrm>
          <a:off x="6705111" y="1240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136995</xdr:rowOff>
    </xdr:from>
    <xdr:to>
      <xdr:col>15</xdr:col>
      <xdr:colOff>180975</xdr:colOff>
      <xdr:row>97</xdr:row>
      <xdr:rowOff>26772</xdr:rowOff>
    </xdr:to>
    <xdr:cxnSp macro="">
      <xdr:nvCxnSpPr>
        <xdr:cNvPr id="456" name="直線コネクタ 455"/>
        <xdr:cNvCxnSpPr/>
      </xdr:nvCxnSpPr>
      <xdr:spPr>
        <a:xfrm>
          <a:off x="9639300" y="16596195"/>
          <a:ext cx="8382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7"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53290</xdr:rowOff>
    </xdr:from>
    <xdr:to>
      <xdr:col>14</xdr:col>
      <xdr:colOff>28575</xdr:colOff>
      <xdr:row>96</xdr:row>
      <xdr:rowOff>136995</xdr:rowOff>
    </xdr:to>
    <xdr:cxnSp macro="">
      <xdr:nvCxnSpPr>
        <xdr:cNvPr id="459" name="直線コネクタ 458"/>
        <xdr:cNvCxnSpPr/>
      </xdr:nvCxnSpPr>
      <xdr:spPr>
        <a:xfrm>
          <a:off x="8750300" y="16512490"/>
          <a:ext cx="889000" cy="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0" name="フローチャート : 判断 459"/>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33360</xdr:rowOff>
    </xdr:from>
    <xdr:ext cx="534377" cy="259045"/>
    <xdr:sp macro="" textlink="">
      <xdr:nvSpPr>
        <xdr:cNvPr id="461" name="テキスト ボックス 460"/>
        <xdr:cNvSpPr txBox="1"/>
      </xdr:nvSpPr>
      <xdr:spPr>
        <a:xfrm>
          <a:off x="9372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53290</xdr:rowOff>
    </xdr:from>
    <xdr:to>
      <xdr:col>12</xdr:col>
      <xdr:colOff>511175</xdr:colOff>
      <xdr:row>97</xdr:row>
      <xdr:rowOff>16180</xdr:rowOff>
    </xdr:to>
    <xdr:cxnSp macro="">
      <xdr:nvCxnSpPr>
        <xdr:cNvPr id="462" name="直線コネクタ 461"/>
        <xdr:cNvCxnSpPr/>
      </xdr:nvCxnSpPr>
      <xdr:spPr>
        <a:xfrm flipV="1">
          <a:off x="7861300" y="16512490"/>
          <a:ext cx="889000" cy="1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3" name="フローチャート : 判断 462"/>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163510</xdr:rowOff>
    </xdr:from>
    <xdr:ext cx="534377" cy="259045"/>
    <xdr:sp macro="" textlink="">
      <xdr:nvSpPr>
        <xdr:cNvPr id="464" name="テキスト ボックス 463"/>
        <xdr:cNvSpPr txBox="1"/>
      </xdr:nvSpPr>
      <xdr:spPr>
        <a:xfrm>
          <a:off x="8483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152236</xdr:rowOff>
    </xdr:from>
    <xdr:to>
      <xdr:col>11</xdr:col>
      <xdr:colOff>307975</xdr:colOff>
      <xdr:row>97</xdr:row>
      <xdr:rowOff>16180</xdr:rowOff>
    </xdr:to>
    <xdr:cxnSp macro="">
      <xdr:nvCxnSpPr>
        <xdr:cNvPr id="465" name="直線コネクタ 464"/>
        <xdr:cNvCxnSpPr/>
      </xdr:nvCxnSpPr>
      <xdr:spPr>
        <a:xfrm>
          <a:off x="6972300" y="16611436"/>
          <a:ext cx="889000" cy="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6" name="フローチャート : 判断 465"/>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77945</xdr:rowOff>
    </xdr:from>
    <xdr:ext cx="534377" cy="259045"/>
    <xdr:sp macro="" textlink="">
      <xdr:nvSpPr>
        <xdr:cNvPr id="467" name="テキスト ボックス 466"/>
        <xdr:cNvSpPr txBox="1"/>
      </xdr:nvSpPr>
      <xdr:spPr>
        <a:xfrm>
          <a:off x="7594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68" name="フローチャート : 判断 467"/>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49344</xdr:rowOff>
    </xdr:from>
    <xdr:ext cx="534377" cy="259045"/>
    <xdr:sp macro="" textlink="">
      <xdr:nvSpPr>
        <xdr:cNvPr id="469" name="テキスト ボックス 468"/>
        <xdr:cNvSpPr txBox="1"/>
      </xdr:nvSpPr>
      <xdr:spPr>
        <a:xfrm>
          <a:off x="6705111" y="166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147422</xdr:rowOff>
    </xdr:from>
    <xdr:to>
      <xdr:col>15</xdr:col>
      <xdr:colOff>231775</xdr:colOff>
      <xdr:row>97</xdr:row>
      <xdr:rowOff>77572</xdr:rowOff>
    </xdr:to>
    <xdr:sp macro="" textlink="">
      <xdr:nvSpPr>
        <xdr:cNvPr id="475" name="円/楕円 474"/>
        <xdr:cNvSpPr/>
      </xdr:nvSpPr>
      <xdr:spPr>
        <a:xfrm>
          <a:off x="10426700" y="166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125849</xdr:rowOff>
    </xdr:from>
    <xdr:ext cx="534377" cy="259045"/>
    <xdr:sp macro="" textlink="">
      <xdr:nvSpPr>
        <xdr:cNvPr id="476" name="土木費該当値テキスト"/>
        <xdr:cNvSpPr txBox="1"/>
      </xdr:nvSpPr>
      <xdr:spPr>
        <a:xfrm>
          <a:off x="10528300" y="165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38,928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86195</xdr:rowOff>
    </xdr:from>
    <xdr:to>
      <xdr:col>14</xdr:col>
      <xdr:colOff>79375</xdr:colOff>
      <xdr:row>97</xdr:row>
      <xdr:rowOff>16345</xdr:rowOff>
    </xdr:to>
    <xdr:sp macro="" textlink="">
      <xdr:nvSpPr>
        <xdr:cNvPr id="477" name="円/楕円 476"/>
        <xdr:cNvSpPr/>
      </xdr:nvSpPr>
      <xdr:spPr>
        <a:xfrm>
          <a:off x="9588500" y="165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32872</xdr:rowOff>
    </xdr:from>
    <xdr:ext cx="534377" cy="259045"/>
    <xdr:sp macro="" textlink="">
      <xdr:nvSpPr>
        <xdr:cNvPr id="478" name="テキスト ボックス 477"/>
        <xdr:cNvSpPr txBox="1"/>
      </xdr:nvSpPr>
      <xdr:spPr>
        <a:xfrm>
          <a:off x="9372111" y="163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2490</xdr:rowOff>
    </xdr:from>
    <xdr:to>
      <xdr:col>12</xdr:col>
      <xdr:colOff>561975</xdr:colOff>
      <xdr:row>96</xdr:row>
      <xdr:rowOff>104090</xdr:rowOff>
    </xdr:to>
    <xdr:sp macro="" textlink="">
      <xdr:nvSpPr>
        <xdr:cNvPr id="479" name="円/楕円 478"/>
        <xdr:cNvSpPr/>
      </xdr:nvSpPr>
      <xdr:spPr>
        <a:xfrm>
          <a:off x="8699500" y="164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120617</xdr:rowOff>
    </xdr:from>
    <xdr:ext cx="534377" cy="259045"/>
    <xdr:sp macro="" textlink="">
      <xdr:nvSpPr>
        <xdr:cNvPr id="480" name="テキスト ボックス 479"/>
        <xdr:cNvSpPr txBox="1"/>
      </xdr:nvSpPr>
      <xdr:spPr>
        <a:xfrm>
          <a:off x="8483111" y="162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136830</xdr:rowOff>
    </xdr:from>
    <xdr:to>
      <xdr:col>11</xdr:col>
      <xdr:colOff>358775</xdr:colOff>
      <xdr:row>97</xdr:row>
      <xdr:rowOff>66980</xdr:rowOff>
    </xdr:to>
    <xdr:sp macro="" textlink="">
      <xdr:nvSpPr>
        <xdr:cNvPr id="481" name="円/楕円 480"/>
        <xdr:cNvSpPr/>
      </xdr:nvSpPr>
      <xdr:spPr>
        <a:xfrm>
          <a:off x="7810500" y="165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58107</xdr:rowOff>
    </xdr:from>
    <xdr:ext cx="534377" cy="259045"/>
    <xdr:sp macro="" textlink="">
      <xdr:nvSpPr>
        <xdr:cNvPr id="482" name="テキスト ボックス 481"/>
        <xdr:cNvSpPr txBox="1"/>
      </xdr:nvSpPr>
      <xdr:spPr>
        <a:xfrm>
          <a:off x="7594111" y="166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101436</xdr:rowOff>
    </xdr:from>
    <xdr:to>
      <xdr:col>10</xdr:col>
      <xdr:colOff>155575</xdr:colOff>
      <xdr:row>97</xdr:row>
      <xdr:rowOff>31586</xdr:rowOff>
    </xdr:to>
    <xdr:sp macro="" textlink="">
      <xdr:nvSpPr>
        <xdr:cNvPr id="483" name="円/楕円 482"/>
        <xdr:cNvSpPr/>
      </xdr:nvSpPr>
      <xdr:spPr>
        <a:xfrm>
          <a:off x="6921500" y="165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48113</xdr:rowOff>
    </xdr:from>
    <xdr:ext cx="534377" cy="259045"/>
    <xdr:sp macro="" textlink="">
      <xdr:nvSpPr>
        <xdr:cNvPr id="484" name="テキスト ボックス 483"/>
        <xdr:cNvSpPr txBox="1"/>
      </xdr:nvSpPr>
      <xdr:spPr>
        <a:xfrm>
          <a:off x="6705111" y="163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32898</xdr:rowOff>
    </xdr:from>
    <xdr:to>
      <xdr:col>23</xdr:col>
      <xdr:colOff>517525</xdr:colOff>
      <xdr:row>37</xdr:row>
      <xdr:rowOff>129413</xdr:rowOff>
    </xdr:to>
    <xdr:cxnSp macro="">
      <xdr:nvCxnSpPr>
        <xdr:cNvPr id="512" name="直線コネクタ 511"/>
        <xdr:cNvCxnSpPr/>
      </xdr:nvCxnSpPr>
      <xdr:spPr>
        <a:xfrm>
          <a:off x="15481300" y="6376548"/>
          <a:ext cx="838200" cy="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14165</xdr:rowOff>
    </xdr:from>
    <xdr:ext cx="534377" cy="259045"/>
    <xdr:sp macro="" textlink="">
      <xdr:nvSpPr>
        <xdr:cNvPr id="513" name="消防費平均値テキスト"/>
        <xdr:cNvSpPr txBox="1"/>
      </xdr:nvSpPr>
      <xdr:spPr>
        <a:xfrm>
          <a:off x="16370300" y="61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32898</xdr:rowOff>
    </xdr:from>
    <xdr:to>
      <xdr:col>22</xdr:col>
      <xdr:colOff>365125</xdr:colOff>
      <xdr:row>38</xdr:row>
      <xdr:rowOff>128453</xdr:rowOff>
    </xdr:to>
    <xdr:cxnSp macro="">
      <xdr:nvCxnSpPr>
        <xdr:cNvPr id="515" name="直線コネクタ 514"/>
        <xdr:cNvCxnSpPr/>
      </xdr:nvCxnSpPr>
      <xdr:spPr>
        <a:xfrm flipV="1">
          <a:off x="14592300" y="6376548"/>
          <a:ext cx="889000" cy="26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6" name="フローチャート : 判断 515"/>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17" name="テキスト ボックス 516"/>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95169</xdr:rowOff>
    </xdr:from>
    <xdr:to>
      <xdr:col>21</xdr:col>
      <xdr:colOff>161925</xdr:colOff>
      <xdr:row>38</xdr:row>
      <xdr:rowOff>128453</xdr:rowOff>
    </xdr:to>
    <xdr:cxnSp macro="">
      <xdr:nvCxnSpPr>
        <xdr:cNvPr id="518" name="直線コネクタ 517"/>
        <xdr:cNvCxnSpPr/>
      </xdr:nvCxnSpPr>
      <xdr:spPr>
        <a:xfrm>
          <a:off x="13703300" y="6610269"/>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9" name="フローチャート : 判断 518"/>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0" name="テキスト ボックス 519"/>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95169</xdr:rowOff>
    </xdr:from>
    <xdr:to>
      <xdr:col>19</xdr:col>
      <xdr:colOff>644525</xdr:colOff>
      <xdr:row>38</xdr:row>
      <xdr:rowOff>127081</xdr:rowOff>
    </xdr:to>
    <xdr:cxnSp macro="">
      <xdr:nvCxnSpPr>
        <xdr:cNvPr id="521" name="直線コネクタ 520"/>
        <xdr:cNvCxnSpPr/>
      </xdr:nvCxnSpPr>
      <xdr:spPr>
        <a:xfrm flipV="1">
          <a:off x="12814300" y="6610269"/>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2" name="フローチャート : 判断 521"/>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3" name="テキスト ボックス 522"/>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4" name="フローチャート : 判断 523"/>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5" name="テキスト ボックス 524"/>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78613</xdr:rowOff>
    </xdr:from>
    <xdr:to>
      <xdr:col>23</xdr:col>
      <xdr:colOff>568325</xdr:colOff>
      <xdr:row>38</xdr:row>
      <xdr:rowOff>8763</xdr:rowOff>
    </xdr:to>
    <xdr:sp macro="" textlink="">
      <xdr:nvSpPr>
        <xdr:cNvPr id="531" name="円/楕円 530"/>
        <xdr:cNvSpPr/>
      </xdr:nvSpPr>
      <xdr:spPr>
        <a:xfrm>
          <a:off x="162687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57040</xdr:rowOff>
    </xdr:from>
    <xdr:ext cx="534377" cy="259045"/>
    <xdr:sp macro="" textlink="">
      <xdr:nvSpPr>
        <xdr:cNvPr id="532" name="消防費該当値テキスト"/>
        <xdr:cNvSpPr txBox="1"/>
      </xdr:nvSpPr>
      <xdr:spPr>
        <a:xfrm>
          <a:off x="16370300"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153548</xdr:rowOff>
    </xdr:from>
    <xdr:to>
      <xdr:col>22</xdr:col>
      <xdr:colOff>415925</xdr:colOff>
      <xdr:row>37</xdr:row>
      <xdr:rowOff>83698</xdr:rowOff>
    </xdr:to>
    <xdr:sp macro="" textlink="">
      <xdr:nvSpPr>
        <xdr:cNvPr id="533" name="円/楕円 532"/>
        <xdr:cNvSpPr/>
      </xdr:nvSpPr>
      <xdr:spPr>
        <a:xfrm>
          <a:off x="15430500" y="63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100225</xdr:rowOff>
    </xdr:from>
    <xdr:ext cx="534377" cy="259045"/>
    <xdr:sp macro="" textlink="">
      <xdr:nvSpPr>
        <xdr:cNvPr id="534" name="テキスト ボックス 533"/>
        <xdr:cNvSpPr txBox="1"/>
      </xdr:nvSpPr>
      <xdr:spPr>
        <a:xfrm>
          <a:off x="15214111" y="61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77653</xdr:rowOff>
    </xdr:from>
    <xdr:to>
      <xdr:col>21</xdr:col>
      <xdr:colOff>212725</xdr:colOff>
      <xdr:row>39</xdr:row>
      <xdr:rowOff>7803</xdr:rowOff>
    </xdr:to>
    <xdr:sp macro="" textlink="">
      <xdr:nvSpPr>
        <xdr:cNvPr id="535" name="円/楕円 534"/>
        <xdr:cNvSpPr/>
      </xdr:nvSpPr>
      <xdr:spPr>
        <a:xfrm>
          <a:off x="145415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170380</xdr:rowOff>
    </xdr:from>
    <xdr:ext cx="534377" cy="259045"/>
    <xdr:sp macro="" textlink="">
      <xdr:nvSpPr>
        <xdr:cNvPr id="536" name="テキスト ボックス 535"/>
        <xdr:cNvSpPr txBox="1"/>
      </xdr:nvSpPr>
      <xdr:spPr>
        <a:xfrm>
          <a:off x="14325111" y="66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44369</xdr:rowOff>
    </xdr:from>
    <xdr:to>
      <xdr:col>20</xdr:col>
      <xdr:colOff>9525</xdr:colOff>
      <xdr:row>38</xdr:row>
      <xdr:rowOff>145969</xdr:rowOff>
    </xdr:to>
    <xdr:sp macro="" textlink="">
      <xdr:nvSpPr>
        <xdr:cNvPr id="537" name="円/楕円 536"/>
        <xdr:cNvSpPr/>
      </xdr:nvSpPr>
      <xdr:spPr>
        <a:xfrm>
          <a:off x="13652500" y="65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137096</xdr:rowOff>
    </xdr:from>
    <xdr:ext cx="534377" cy="259045"/>
    <xdr:sp macro="" textlink="">
      <xdr:nvSpPr>
        <xdr:cNvPr id="538" name="テキスト ボックス 537"/>
        <xdr:cNvSpPr txBox="1"/>
      </xdr:nvSpPr>
      <xdr:spPr>
        <a:xfrm>
          <a:off x="13436111" y="66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76281</xdr:rowOff>
    </xdr:from>
    <xdr:to>
      <xdr:col>18</xdr:col>
      <xdr:colOff>492125</xdr:colOff>
      <xdr:row>39</xdr:row>
      <xdr:rowOff>6431</xdr:rowOff>
    </xdr:to>
    <xdr:sp macro="" textlink="">
      <xdr:nvSpPr>
        <xdr:cNvPr id="539" name="円/楕円 538"/>
        <xdr:cNvSpPr/>
      </xdr:nvSpPr>
      <xdr:spPr>
        <a:xfrm>
          <a:off x="12763500" y="65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169008</xdr:rowOff>
    </xdr:from>
    <xdr:ext cx="534377" cy="259045"/>
    <xdr:sp macro="" textlink="">
      <xdr:nvSpPr>
        <xdr:cNvPr id="540" name="テキスト ボックス 539"/>
        <xdr:cNvSpPr txBox="1"/>
      </xdr:nvSpPr>
      <xdr:spPr>
        <a:xfrm>
          <a:off x="12547111" y="66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111857</xdr:rowOff>
    </xdr:from>
    <xdr:to>
      <xdr:col>23</xdr:col>
      <xdr:colOff>517525</xdr:colOff>
      <xdr:row>55</xdr:row>
      <xdr:rowOff>85065</xdr:rowOff>
    </xdr:to>
    <xdr:cxnSp macro="">
      <xdr:nvCxnSpPr>
        <xdr:cNvPr id="568" name="直線コネクタ 567"/>
        <xdr:cNvCxnSpPr/>
      </xdr:nvCxnSpPr>
      <xdr:spPr>
        <a:xfrm>
          <a:off x="15481300" y="9370157"/>
          <a:ext cx="838200" cy="1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68310</xdr:rowOff>
    </xdr:from>
    <xdr:ext cx="534377" cy="259045"/>
    <xdr:sp macro="" textlink="">
      <xdr:nvSpPr>
        <xdr:cNvPr id="569" name="教育費平均値テキスト"/>
        <xdr:cNvSpPr txBox="1"/>
      </xdr:nvSpPr>
      <xdr:spPr>
        <a:xfrm>
          <a:off x="16370300" y="9498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111857</xdr:rowOff>
    </xdr:from>
    <xdr:to>
      <xdr:col>22</xdr:col>
      <xdr:colOff>365125</xdr:colOff>
      <xdr:row>56</xdr:row>
      <xdr:rowOff>31778</xdr:rowOff>
    </xdr:to>
    <xdr:cxnSp macro="">
      <xdr:nvCxnSpPr>
        <xdr:cNvPr id="571" name="直線コネクタ 570"/>
        <xdr:cNvCxnSpPr/>
      </xdr:nvCxnSpPr>
      <xdr:spPr>
        <a:xfrm flipV="1">
          <a:off x="14592300" y="9370157"/>
          <a:ext cx="889000" cy="26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2" name="フローチャート : 判断 571"/>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3" name="テキスト ボックス 572"/>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121732</xdr:rowOff>
    </xdr:from>
    <xdr:to>
      <xdr:col>21</xdr:col>
      <xdr:colOff>161925</xdr:colOff>
      <xdr:row>56</xdr:row>
      <xdr:rowOff>31778</xdr:rowOff>
    </xdr:to>
    <xdr:cxnSp macro="">
      <xdr:nvCxnSpPr>
        <xdr:cNvPr id="574" name="直線コネクタ 573"/>
        <xdr:cNvCxnSpPr/>
      </xdr:nvCxnSpPr>
      <xdr:spPr>
        <a:xfrm>
          <a:off x="13703300" y="9551482"/>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5" name="フローチャート : 判断 574"/>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6" name="テキスト ボックス 575"/>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121732</xdr:rowOff>
    </xdr:from>
    <xdr:to>
      <xdr:col>19</xdr:col>
      <xdr:colOff>644525</xdr:colOff>
      <xdr:row>58</xdr:row>
      <xdr:rowOff>11250</xdr:rowOff>
    </xdr:to>
    <xdr:cxnSp macro="">
      <xdr:nvCxnSpPr>
        <xdr:cNvPr id="577" name="直線コネクタ 576"/>
        <xdr:cNvCxnSpPr/>
      </xdr:nvCxnSpPr>
      <xdr:spPr>
        <a:xfrm flipV="1">
          <a:off x="12814300" y="9551482"/>
          <a:ext cx="889000" cy="40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8" name="フローチャート : 判断 577"/>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59851</xdr:rowOff>
    </xdr:from>
    <xdr:ext cx="534377" cy="259045"/>
    <xdr:sp macro="" textlink="">
      <xdr:nvSpPr>
        <xdr:cNvPr id="579" name="テキスト ボックス 578"/>
        <xdr:cNvSpPr txBox="1"/>
      </xdr:nvSpPr>
      <xdr:spPr>
        <a:xfrm>
          <a:off x="13436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0" name="フローチャート : 判断 579"/>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1" name="テキスト ボックス 580"/>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34265</xdr:rowOff>
    </xdr:from>
    <xdr:to>
      <xdr:col>23</xdr:col>
      <xdr:colOff>568325</xdr:colOff>
      <xdr:row>55</xdr:row>
      <xdr:rowOff>135865</xdr:rowOff>
    </xdr:to>
    <xdr:sp macro="" textlink="">
      <xdr:nvSpPr>
        <xdr:cNvPr id="587" name="円/楕円 586"/>
        <xdr:cNvSpPr/>
      </xdr:nvSpPr>
      <xdr:spPr>
        <a:xfrm>
          <a:off x="16268700" y="94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57142</xdr:rowOff>
    </xdr:from>
    <xdr:ext cx="534377" cy="259045"/>
    <xdr:sp macro="" textlink="">
      <xdr:nvSpPr>
        <xdr:cNvPr id="588" name="教育費該当値テキスト"/>
        <xdr:cNvSpPr txBox="1"/>
      </xdr:nvSpPr>
      <xdr:spPr>
        <a:xfrm>
          <a:off x="16370300" y="931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61057</xdr:rowOff>
    </xdr:from>
    <xdr:to>
      <xdr:col>22</xdr:col>
      <xdr:colOff>415925</xdr:colOff>
      <xdr:row>54</xdr:row>
      <xdr:rowOff>162657</xdr:rowOff>
    </xdr:to>
    <xdr:sp macro="" textlink="">
      <xdr:nvSpPr>
        <xdr:cNvPr id="589" name="円/楕円 588"/>
        <xdr:cNvSpPr/>
      </xdr:nvSpPr>
      <xdr:spPr>
        <a:xfrm>
          <a:off x="15430500" y="93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7734</xdr:rowOff>
    </xdr:from>
    <xdr:ext cx="534377" cy="259045"/>
    <xdr:sp macro="" textlink="">
      <xdr:nvSpPr>
        <xdr:cNvPr id="590" name="テキスト ボックス 589"/>
        <xdr:cNvSpPr txBox="1"/>
      </xdr:nvSpPr>
      <xdr:spPr>
        <a:xfrm>
          <a:off x="15214111" y="909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152428</xdr:rowOff>
    </xdr:from>
    <xdr:to>
      <xdr:col>21</xdr:col>
      <xdr:colOff>212725</xdr:colOff>
      <xdr:row>56</xdr:row>
      <xdr:rowOff>82578</xdr:rowOff>
    </xdr:to>
    <xdr:sp macro="" textlink="">
      <xdr:nvSpPr>
        <xdr:cNvPr id="591" name="円/楕円 590"/>
        <xdr:cNvSpPr/>
      </xdr:nvSpPr>
      <xdr:spPr>
        <a:xfrm>
          <a:off x="14541500" y="95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73705</xdr:rowOff>
    </xdr:from>
    <xdr:ext cx="534377" cy="259045"/>
    <xdr:sp macro="" textlink="">
      <xdr:nvSpPr>
        <xdr:cNvPr id="592" name="テキスト ボックス 591"/>
        <xdr:cNvSpPr txBox="1"/>
      </xdr:nvSpPr>
      <xdr:spPr>
        <a:xfrm>
          <a:off x="14325111" y="967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70932</xdr:rowOff>
    </xdr:from>
    <xdr:to>
      <xdr:col>20</xdr:col>
      <xdr:colOff>9525</xdr:colOff>
      <xdr:row>56</xdr:row>
      <xdr:rowOff>1082</xdr:rowOff>
    </xdr:to>
    <xdr:sp macro="" textlink="">
      <xdr:nvSpPr>
        <xdr:cNvPr id="593" name="円/楕円 592"/>
        <xdr:cNvSpPr/>
      </xdr:nvSpPr>
      <xdr:spPr>
        <a:xfrm>
          <a:off x="13652500" y="95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17609</xdr:rowOff>
    </xdr:from>
    <xdr:ext cx="534377" cy="259045"/>
    <xdr:sp macro="" textlink="">
      <xdr:nvSpPr>
        <xdr:cNvPr id="594" name="テキスト ボックス 593"/>
        <xdr:cNvSpPr txBox="1"/>
      </xdr:nvSpPr>
      <xdr:spPr>
        <a:xfrm>
          <a:off x="13436111" y="927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131900</xdr:rowOff>
    </xdr:from>
    <xdr:to>
      <xdr:col>18</xdr:col>
      <xdr:colOff>492125</xdr:colOff>
      <xdr:row>58</xdr:row>
      <xdr:rowOff>62050</xdr:rowOff>
    </xdr:to>
    <xdr:sp macro="" textlink="">
      <xdr:nvSpPr>
        <xdr:cNvPr id="595" name="円/楕円 594"/>
        <xdr:cNvSpPr/>
      </xdr:nvSpPr>
      <xdr:spPr>
        <a:xfrm>
          <a:off x="12763500" y="99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53177</xdr:rowOff>
    </xdr:from>
    <xdr:ext cx="534377" cy="259045"/>
    <xdr:sp macro="" textlink="">
      <xdr:nvSpPr>
        <xdr:cNvPr id="596" name="テキスト ボックス 595"/>
        <xdr:cNvSpPr txBox="1"/>
      </xdr:nvSpPr>
      <xdr:spPr>
        <a:xfrm>
          <a:off x="12547111" y="999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08" name="テキスト ボックス 60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1" name="直線コネクタ 61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2" name="テキスト ボックス 611"/>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4" name="テキスト ボックス 61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16" name="直線コネクタ 615"/>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18" name="直線コネクタ 61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19"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0" name="直線コネクタ 619"/>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83121</xdr:rowOff>
    </xdr:from>
    <xdr:to>
      <xdr:col>23</xdr:col>
      <xdr:colOff>517525</xdr:colOff>
      <xdr:row>74</xdr:row>
      <xdr:rowOff>101409</xdr:rowOff>
    </xdr:to>
    <xdr:cxnSp macro="">
      <xdr:nvCxnSpPr>
        <xdr:cNvPr id="621" name="直線コネクタ 620"/>
        <xdr:cNvCxnSpPr/>
      </xdr:nvCxnSpPr>
      <xdr:spPr>
        <a:xfrm flipV="1">
          <a:off x="15481300" y="12256071"/>
          <a:ext cx="838200" cy="5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9034</xdr:rowOff>
    </xdr:from>
    <xdr:ext cx="378565" cy="259045"/>
    <xdr:sp macro="" textlink="">
      <xdr:nvSpPr>
        <xdr:cNvPr id="622" name="災害復旧費平均値テキスト"/>
        <xdr:cNvSpPr txBox="1"/>
      </xdr:nvSpPr>
      <xdr:spPr>
        <a:xfrm>
          <a:off x="16370300" y="13039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3" name="フローチャート : 判断 622"/>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101409</xdr:rowOff>
    </xdr:from>
    <xdr:to>
      <xdr:col>22</xdr:col>
      <xdr:colOff>365125</xdr:colOff>
      <xdr:row>75</xdr:row>
      <xdr:rowOff>36258</xdr:rowOff>
    </xdr:to>
    <xdr:cxnSp macro="">
      <xdr:nvCxnSpPr>
        <xdr:cNvPr id="624" name="直線コネクタ 623"/>
        <xdr:cNvCxnSpPr/>
      </xdr:nvCxnSpPr>
      <xdr:spPr>
        <a:xfrm flipV="1">
          <a:off x="14592300" y="12788709"/>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5" name="フローチャート : 判断 624"/>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17606</xdr:rowOff>
    </xdr:from>
    <xdr:ext cx="378565" cy="259045"/>
    <xdr:sp macro="" textlink="">
      <xdr:nvSpPr>
        <xdr:cNvPr id="626" name="テキスト ボックス 625"/>
        <xdr:cNvSpPr txBox="1"/>
      </xdr:nvSpPr>
      <xdr:spPr>
        <a:xfrm>
          <a:off x="15292017" y="13047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90551</xdr:rowOff>
    </xdr:from>
    <xdr:to>
      <xdr:col>21</xdr:col>
      <xdr:colOff>161925</xdr:colOff>
      <xdr:row>75</xdr:row>
      <xdr:rowOff>36258</xdr:rowOff>
    </xdr:to>
    <xdr:cxnSp macro="">
      <xdr:nvCxnSpPr>
        <xdr:cNvPr id="627" name="直線コネクタ 626"/>
        <xdr:cNvCxnSpPr/>
      </xdr:nvCxnSpPr>
      <xdr:spPr>
        <a:xfrm>
          <a:off x="13703300" y="12777851"/>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28" name="フローチャート : 判断 627"/>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6748</xdr:rowOff>
    </xdr:from>
    <xdr:ext cx="378565" cy="259045"/>
    <xdr:sp macro="" textlink="">
      <xdr:nvSpPr>
        <xdr:cNvPr id="629" name="テキスト ボックス 628"/>
        <xdr:cNvSpPr txBox="1"/>
      </xdr:nvSpPr>
      <xdr:spPr>
        <a:xfrm>
          <a:off x="14403017" y="13036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90551</xdr:rowOff>
    </xdr:from>
    <xdr:to>
      <xdr:col>19</xdr:col>
      <xdr:colOff>644525</xdr:colOff>
      <xdr:row>75</xdr:row>
      <xdr:rowOff>27115</xdr:rowOff>
    </xdr:to>
    <xdr:cxnSp macro="">
      <xdr:nvCxnSpPr>
        <xdr:cNvPr id="630" name="直線コネクタ 629"/>
        <xdr:cNvCxnSpPr/>
      </xdr:nvCxnSpPr>
      <xdr:spPr>
        <a:xfrm flipV="1">
          <a:off x="12814300" y="12777851"/>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1" name="フローチャート : 判断 630"/>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2" name="テキスト ボックス 631"/>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3" name="フローチャート : 判断 632"/>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4" name="テキスト ボックス 633"/>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32321</xdr:rowOff>
    </xdr:from>
    <xdr:to>
      <xdr:col>23</xdr:col>
      <xdr:colOff>568325</xdr:colOff>
      <xdr:row>71</xdr:row>
      <xdr:rowOff>133921</xdr:rowOff>
    </xdr:to>
    <xdr:sp macro="" textlink="">
      <xdr:nvSpPr>
        <xdr:cNvPr id="640" name="円/楕円 639"/>
        <xdr:cNvSpPr/>
      </xdr:nvSpPr>
      <xdr:spPr>
        <a:xfrm>
          <a:off x="16268700" y="122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118698</xdr:rowOff>
    </xdr:from>
    <xdr:ext cx="469744" cy="259045"/>
    <xdr:sp macro="" textlink="">
      <xdr:nvSpPr>
        <xdr:cNvPr id="641" name="災害復旧費該当値テキスト"/>
        <xdr:cNvSpPr txBox="1"/>
      </xdr:nvSpPr>
      <xdr:spPr>
        <a:xfrm>
          <a:off x="16370300" y="1212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50609</xdr:rowOff>
    </xdr:from>
    <xdr:to>
      <xdr:col>22</xdr:col>
      <xdr:colOff>415925</xdr:colOff>
      <xdr:row>74</xdr:row>
      <xdr:rowOff>152209</xdr:rowOff>
    </xdr:to>
    <xdr:sp macro="" textlink="">
      <xdr:nvSpPr>
        <xdr:cNvPr id="642" name="円/楕円 641"/>
        <xdr:cNvSpPr/>
      </xdr:nvSpPr>
      <xdr:spPr>
        <a:xfrm>
          <a:off x="15430500" y="127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168736</xdr:rowOff>
    </xdr:from>
    <xdr:ext cx="469744" cy="259045"/>
    <xdr:sp macro="" textlink="">
      <xdr:nvSpPr>
        <xdr:cNvPr id="643" name="テキスト ボックス 642"/>
        <xdr:cNvSpPr txBox="1"/>
      </xdr:nvSpPr>
      <xdr:spPr>
        <a:xfrm>
          <a:off x="15246427" y="125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156908</xdr:rowOff>
    </xdr:from>
    <xdr:to>
      <xdr:col>21</xdr:col>
      <xdr:colOff>212725</xdr:colOff>
      <xdr:row>75</xdr:row>
      <xdr:rowOff>87058</xdr:rowOff>
    </xdr:to>
    <xdr:sp macro="" textlink="">
      <xdr:nvSpPr>
        <xdr:cNvPr id="644" name="円/楕円 643"/>
        <xdr:cNvSpPr/>
      </xdr:nvSpPr>
      <xdr:spPr>
        <a:xfrm>
          <a:off x="14541500" y="128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73</xdr:row>
      <xdr:rowOff>103585</xdr:rowOff>
    </xdr:from>
    <xdr:ext cx="378565" cy="259045"/>
    <xdr:sp macro="" textlink="">
      <xdr:nvSpPr>
        <xdr:cNvPr id="645" name="テキスト ボックス 644"/>
        <xdr:cNvSpPr txBox="1"/>
      </xdr:nvSpPr>
      <xdr:spPr>
        <a:xfrm>
          <a:off x="14403017" y="12619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39751</xdr:rowOff>
    </xdr:from>
    <xdr:to>
      <xdr:col>20</xdr:col>
      <xdr:colOff>9525</xdr:colOff>
      <xdr:row>74</xdr:row>
      <xdr:rowOff>141351</xdr:rowOff>
    </xdr:to>
    <xdr:sp macro="" textlink="">
      <xdr:nvSpPr>
        <xdr:cNvPr id="646" name="円/楕円 645"/>
        <xdr:cNvSpPr/>
      </xdr:nvSpPr>
      <xdr:spPr>
        <a:xfrm>
          <a:off x="13652500" y="127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132478</xdr:rowOff>
    </xdr:from>
    <xdr:ext cx="469744" cy="259045"/>
    <xdr:sp macro="" textlink="">
      <xdr:nvSpPr>
        <xdr:cNvPr id="647" name="テキスト ボックス 646"/>
        <xdr:cNvSpPr txBox="1"/>
      </xdr:nvSpPr>
      <xdr:spPr>
        <a:xfrm>
          <a:off x="13468427" y="128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147765</xdr:rowOff>
    </xdr:from>
    <xdr:to>
      <xdr:col>18</xdr:col>
      <xdr:colOff>492125</xdr:colOff>
      <xdr:row>75</xdr:row>
      <xdr:rowOff>77915</xdr:rowOff>
    </xdr:to>
    <xdr:sp macro="" textlink="">
      <xdr:nvSpPr>
        <xdr:cNvPr id="648" name="円/楕円 647"/>
        <xdr:cNvSpPr/>
      </xdr:nvSpPr>
      <xdr:spPr>
        <a:xfrm>
          <a:off x="12763500" y="128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75</xdr:row>
      <xdr:rowOff>69042</xdr:rowOff>
    </xdr:from>
    <xdr:ext cx="378565" cy="259045"/>
    <xdr:sp macro="" textlink="">
      <xdr:nvSpPr>
        <xdr:cNvPr id="649" name="テキスト ボックス 648"/>
        <xdr:cNvSpPr txBox="1"/>
      </xdr:nvSpPr>
      <xdr:spPr>
        <a:xfrm>
          <a:off x="12625017" y="12927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1" name="直線コネクタ 670"/>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2"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3" name="直線コネクタ 672"/>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4"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5" name="直線コネクタ 674"/>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139036</xdr:rowOff>
    </xdr:from>
    <xdr:to>
      <xdr:col>23</xdr:col>
      <xdr:colOff>517525</xdr:colOff>
      <xdr:row>93</xdr:row>
      <xdr:rowOff>30567</xdr:rowOff>
    </xdr:to>
    <xdr:cxnSp macro="">
      <xdr:nvCxnSpPr>
        <xdr:cNvPr id="676" name="直線コネクタ 675"/>
        <xdr:cNvCxnSpPr/>
      </xdr:nvCxnSpPr>
      <xdr:spPr>
        <a:xfrm>
          <a:off x="15481300" y="15912436"/>
          <a:ext cx="838200" cy="6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102416</xdr:rowOff>
    </xdr:from>
    <xdr:ext cx="534377" cy="259045"/>
    <xdr:sp macro="" textlink="">
      <xdr:nvSpPr>
        <xdr:cNvPr id="677" name="公債費平均値テキスト"/>
        <xdr:cNvSpPr txBox="1"/>
      </xdr:nvSpPr>
      <xdr:spPr>
        <a:xfrm>
          <a:off x="16370300" y="16047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78" name="フローチャート : 判断 677"/>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139036</xdr:rowOff>
    </xdr:from>
    <xdr:to>
      <xdr:col>22</xdr:col>
      <xdr:colOff>365125</xdr:colOff>
      <xdr:row>92</xdr:row>
      <xdr:rowOff>142123</xdr:rowOff>
    </xdr:to>
    <xdr:cxnSp macro="">
      <xdr:nvCxnSpPr>
        <xdr:cNvPr id="679" name="直線コネクタ 678"/>
        <xdr:cNvCxnSpPr/>
      </xdr:nvCxnSpPr>
      <xdr:spPr>
        <a:xfrm flipV="1">
          <a:off x="14592300" y="15912436"/>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0" name="フローチャート : 判断 679"/>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157739</xdr:rowOff>
    </xdr:from>
    <xdr:ext cx="534377" cy="259045"/>
    <xdr:sp macro="" textlink="">
      <xdr:nvSpPr>
        <xdr:cNvPr id="681" name="テキスト ボックス 680"/>
        <xdr:cNvSpPr txBox="1"/>
      </xdr:nvSpPr>
      <xdr:spPr>
        <a:xfrm>
          <a:off x="15214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142123</xdr:rowOff>
    </xdr:from>
    <xdr:to>
      <xdr:col>21</xdr:col>
      <xdr:colOff>161925</xdr:colOff>
      <xdr:row>92</xdr:row>
      <xdr:rowOff>162125</xdr:rowOff>
    </xdr:to>
    <xdr:cxnSp macro="">
      <xdr:nvCxnSpPr>
        <xdr:cNvPr id="682" name="直線コネクタ 681"/>
        <xdr:cNvCxnSpPr/>
      </xdr:nvCxnSpPr>
      <xdr:spPr>
        <a:xfrm flipV="1">
          <a:off x="13703300" y="15915523"/>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3" name="フローチャート : 判断 682"/>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145279</xdr:rowOff>
    </xdr:from>
    <xdr:ext cx="534377" cy="259045"/>
    <xdr:sp macro="" textlink="">
      <xdr:nvSpPr>
        <xdr:cNvPr id="684" name="テキスト ボックス 683"/>
        <xdr:cNvSpPr txBox="1"/>
      </xdr:nvSpPr>
      <xdr:spPr>
        <a:xfrm>
          <a:off x="14325111" y="16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162125</xdr:rowOff>
    </xdr:from>
    <xdr:to>
      <xdr:col>19</xdr:col>
      <xdr:colOff>644525</xdr:colOff>
      <xdr:row>92</xdr:row>
      <xdr:rowOff>162514</xdr:rowOff>
    </xdr:to>
    <xdr:cxnSp macro="">
      <xdr:nvCxnSpPr>
        <xdr:cNvPr id="685" name="直線コネクタ 684"/>
        <xdr:cNvCxnSpPr/>
      </xdr:nvCxnSpPr>
      <xdr:spPr>
        <a:xfrm flipV="1">
          <a:off x="12814300" y="15935525"/>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86" name="フローチャート : 判断 685"/>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150195</xdr:rowOff>
    </xdr:from>
    <xdr:ext cx="534377" cy="259045"/>
    <xdr:sp macro="" textlink="">
      <xdr:nvSpPr>
        <xdr:cNvPr id="687" name="テキスト ボックス 686"/>
        <xdr:cNvSpPr txBox="1"/>
      </xdr:nvSpPr>
      <xdr:spPr>
        <a:xfrm>
          <a:off x="13436111" y="160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88" name="フローチャート : 判断 687"/>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125437</xdr:rowOff>
    </xdr:from>
    <xdr:ext cx="534377" cy="259045"/>
    <xdr:sp macro="" textlink="">
      <xdr:nvSpPr>
        <xdr:cNvPr id="689" name="テキスト ボックス 688"/>
        <xdr:cNvSpPr txBox="1"/>
      </xdr:nvSpPr>
      <xdr:spPr>
        <a:xfrm>
          <a:off x="12547111" y="160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151217</xdr:rowOff>
    </xdr:from>
    <xdr:to>
      <xdr:col>23</xdr:col>
      <xdr:colOff>568325</xdr:colOff>
      <xdr:row>93</xdr:row>
      <xdr:rowOff>81367</xdr:rowOff>
    </xdr:to>
    <xdr:sp macro="" textlink="">
      <xdr:nvSpPr>
        <xdr:cNvPr id="695" name="円/楕円 694"/>
        <xdr:cNvSpPr/>
      </xdr:nvSpPr>
      <xdr:spPr>
        <a:xfrm>
          <a:off x="16268700" y="159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2644</xdr:rowOff>
    </xdr:from>
    <xdr:ext cx="534377" cy="259045"/>
    <xdr:sp macro="" textlink="">
      <xdr:nvSpPr>
        <xdr:cNvPr id="696" name="公債費該当値テキスト"/>
        <xdr:cNvSpPr txBox="1"/>
      </xdr:nvSpPr>
      <xdr:spPr>
        <a:xfrm>
          <a:off x="16370300" y="157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42,274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88236</xdr:rowOff>
    </xdr:from>
    <xdr:to>
      <xdr:col>22</xdr:col>
      <xdr:colOff>415925</xdr:colOff>
      <xdr:row>93</xdr:row>
      <xdr:rowOff>18386</xdr:rowOff>
    </xdr:to>
    <xdr:sp macro="" textlink="">
      <xdr:nvSpPr>
        <xdr:cNvPr id="697" name="円/楕円 696"/>
        <xdr:cNvSpPr/>
      </xdr:nvSpPr>
      <xdr:spPr>
        <a:xfrm>
          <a:off x="15430500" y="158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34913</xdr:rowOff>
    </xdr:from>
    <xdr:ext cx="534377" cy="259045"/>
    <xdr:sp macro="" textlink="">
      <xdr:nvSpPr>
        <xdr:cNvPr id="698" name="テキスト ボックス 697"/>
        <xdr:cNvSpPr txBox="1"/>
      </xdr:nvSpPr>
      <xdr:spPr>
        <a:xfrm>
          <a:off x="15214111" y="156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45,029</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91323</xdr:rowOff>
    </xdr:from>
    <xdr:to>
      <xdr:col>21</xdr:col>
      <xdr:colOff>212725</xdr:colOff>
      <xdr:row>93</xdr:row>
      <xdr:rowOff>21473</xdr:rowOff>
    </xdr:to>
    <xdr:sp macro="" textlink="">
      <xdr:nvSpPr>
        <xdr:cNvPr id="699" name="円/楕円 698"/>
        <xdr:cNvSpPr/>
      </xdr:nvSpPr>
      <xdr:spPr>
        <a:xfrm>
          <a:off x="14541500" y="1586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38000</xdr:rowOff>
    </xdr:from>
    <xdr:ext cx="534377" cy="259045"/>
    <xdr:sp macro="" textlink="">
      <xdr:nvSpPr>
        <xdr:cNvPr id="700" name="テキスト ボックス 699"/>
        <xdr:cNvSpPr txBox="1"/>
      </xdr:nvSpPr>
      <xdr:spPr>
        <a:xfrm>
          <a:off x="14325111" y="1563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111325</xdr:rowOff>
    </xdr:from>
    <xdr:to>
      <xdr:col>20</xdr:col>
      <xdr:colOff>9525</xdr:colOff>
      <xdr:row>93</xdr:row>
      <xdr:rowOff>41475</xdr:rowOff>
    </xdr:to>
    <xdr:sp macro="" textlink="">
      <xdr:nvSpPr>
        <xdr:cNvPr id="701" name="円/楕円 700"/>
        <xdr:cNvSpPr/>
      </xdr:nvSpPr>
      <xdr:spPr>
        <a:xfrm>
          <a:off x="13652500" y="158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58002</xdr:rowOff>
    </xdr:from>
    <xdr:ext cx="534377" cy="259045"/>
    <xdr:sp macro="" textlink="">
      <xdr:nvSpPr>
        <xdr:cNvPr id="702" name="テキスト ボックス 701"/>
        <xdr:cNvSpPr txBox="1"/>
      </xdr:nvSpPr>
      <xdr:spPr>
        <a:xfrm>
          <a:off x="13436111" y="1565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111714</xdr:rowOff>
    </xdr:from>
    <xdr:to>
      <xdr:col>18</xdr:col>
      <xdr:colOff>492125</xdr:colOff>
      <xdr:row>93</xdr:row>
      <xdr:rowOff>41864</xdr:rowOff>
    </xdr:to>
    <xdr:sp macro="" textlink="">
      <xdr:nvSpPr>
        <xdr:cNvPr id="703" name="円/楕円 702"/>
        <xdr:cNvSpPr/>
      </xdr:nvSpPr>
      <xdr:spPr>
        <a:xfrm>
          <a:off x="12763500" y="158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58391</xdr:rowOff>
    </xdr:from>
    <xdr:ext cx="534377" cy="259045"/>
    <xdr:sp macro="" textlink="">
      <xdr:nvSpPr>
        <xdr:cNvPr id="704" name="テキスト ボックス 703"/>
        <xdr:cNvSpPr txBox="1"/>
      </xdr:nvSpPr>
      <xdr:spPr>
        <a:xfrm>
          <a:off x="12547111" y="156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13970</xdr:rowOff>
    </xdr:from>
    <xdr:to>
      <xdr:col>32</xdr:col>
      <xdr:colOff>186689</xdr:colOff>
      <xdr:row>39</xdr:row>
      <xdr:rowOff>44450</xdr:rowOff>
    </xdr:to>
    <xdr:cxnSp macro="">
      <xdr:nvCxnSpPr>
        <xdr:cNvPr id="728" name="直線コネクタ 727"/>
        <xdr:cNvCxnSpPr/>
      </xdr:nvCxnSpPr>
      <xdr:spPr>
        <a:xfrm flipV="1">
          <a:off x="22159595" y="6186170"/>
          <a:ext cx="1269" cy="544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132097</xdr:rowOff>
    </xdr:from>
    <xdr:ext cx="469744" cy="259045"/>
    <xdr:sp macro="" textlink="">
      <xdr:nvSpPr>
        <xdr:cNvPr id="731" name="諸支出金最大値テキスト"/>
        <xdr:cNvSpPr txBox="1"/>
      </xdr:nvSpPr>
      <xdr:spPr>
        <a:xfrm>
          <a:off x="22212300"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36</xdr:row>
      <xdr:rowOff>13970</xdr:rowOff>
    </xdr:from>
    <xdr:to>
      <xdr:col>32</xdr:col>
      <xdr:colOff>276225</xdr:colOff>
      <xdr:row>36</xdr:row>
      <xdr:rowOff>13970</xdr:rowOff>
    </xdr:to>
    <xdr:cxnSp macro="">
      <xdr:nvCxnSpPr>
        <xdr:cNvPr id="732" name="直線コネクタ 731"/>
        <xdr:cNvCxnSpPr/>
      </xdr:nvCxnSpPr>
      <xdr:spPr>
        <a:xfrm>
          <a:off x="22072600" y="61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56261</xdr:rowOff>
    </xdr:from>
    <xdr:to>
      <xdr:col>32</xdr:col>
      <xdr:colOff>187325</xdr:colOff>
      <xdr:row>38</xdr:row>
      <xdr:rowOff>30353</xdr:rowOff>
    </xdr:to>
    <xdr:cxnSp macro="">
      <xdr:nvCxnSpPr>
        <xdr:cNvPr id="733" name="直線コネクタ 732"/>
        <xdr:cNvCxnSpPr/>
      </xdr:nvCxnSpPr>
      <xdr:spPr>
        <a:xfrm>
          <a:off x="21323300" y="6228461"/>
          <a:ext cx="838200" cy="3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87139</xdr:rowOff>
    </xdr:from>
    <xdr:ext cx="378565" cy="259045"/>
    <xdr:sp macro="" textlink="">
      <xdr:nvSpPr>
        <xdr:cNvPr id="734" name="諸支出金平均値テキスト"/>
        <xdr:cNvSpPr txBox="1"/>
      </xdr:nvSpPr>
      <xdr:spPr>
        <a:xfrm>
          <a:off x="22212300" y="6602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108712</xdr:rowOff>
    </xdr:from>
    <xdr:to>
      <xdr:col>32</xdr:col>
      <xdr:colOff>238125</xdr:colOff>
      <xdr:row>39</xdr:row>
      <xdr:rowOff>38862</xdr:rowOff>
    </xdr:to>
    <xdr:sp macro="" textlink="">
      <xdr:nvSpPr>
        <xdr:cNvPr id="735" name="フローチャート : 判断 734"/>
        <xdr:cNvSpPr/>
      </xdr:nvSpPr>
      <xdr:spPr>
        <a:xfrm>
          <a:off x="221107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56261</xdr:rowOff>
    </xdr:from>
    <xdr:to>
      <xdr:col>31</xdr:col>
      <xdr:colOff>34925</xdr:colOff>
      <xdr:row>38</xdr:row>
      <xdr:rowOff>6731</xdr:rowOff>
    </xdr:to>
    <xdr:cxnSp macro="">
      <xdr:nvCxnSpPr>
        <xdr:cNvPr id="736" name="直線コネクタ 735"/>
        <xdr:cNvCxnSpPr/>
      </xdr:nvCxnSpPr>
      <xdr:spPr>
        <a:xfrm flipV="1">
          <a:off x="20434300" y="6228461"/>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37" name="フローチャート : 判断 736"/>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8653</xdr:rowOff>
    </xdr:from>
    <xdr:ext cx="378565" cy="259045"/>
    <xdr:sp macro="" textlink="">
      <xdr:nvSpPr>
        <xdr:cNvPr id="738" name="テキスト ボックス 737"/>
        <xdr:cNvSpPr txBox="1"/>
      </xdr:nvSpPr>
      <xdr:spPr>
        <a:xfrm>
          <a:off x="21134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16637</xdr:rowOff>
    </xdr:from>
    <xdr:to>
      <xdr:col>29</xdr:col>
      <xdr:colOff>517525</xdr:colOff>
      <xdr:row>38</xdr:row>
      <xdr:rowOff>6731</xdr:rowOff>
    </xdr:to>
    <xdr:cxnSp macro="">
      <xdr:nvCxnSpPr>
        <xdr:cNvPr id="739" name="直線コネクタ 738"/>
        <xdr:cNvCxnSpPr/>
      </xdr:nvCxnSpPr>
      <xdr:spPr>
        <a:xfrm>
          <a:off x="19545300" y="5331587"/>
          <a:ext cx="889000" cy="119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95377</xdr:rowOff>
    </xdr:from>
    <xdr:to>
      <xdr:col>29</xdr:col>
      <xdr:colOff>568325</xdr:colOff>
      <xdr:row>39</xdr:row>
      <xdr:rowOff>25527</xdr:rowOff>
    </xdr:to>
    <xdr:sp macro="" textlink="">
      <xdr:nvSpPr>
        <xdr:cNvPr id="740" name="フローチャート : 判断 739"/>
        <xdr:cNvSpPr/>
      </xdr:nvSpPr>
      <xdr:spPr>
        <a:xfrm>
          <a:off x="20383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16654</xdr:rowOff>
    </xdr:from>
    <xdr:ext cx="378565" cy="259045"/>
    <xdr:sp macro="" textlink="">
      <xdr:nvSpPr>
        <xdr:cNvPr id="741" name="テキスト ボックス 740"/>
        <xdr:cNvSpPr txBox="1"/>
      </xdr:nvSpPr>
      <xdr:spPr>
        <a:xfrm>
          <a:off x="20245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16637</xdr:rowOff>
    </xdr:from>
    <xdr:to>
      <xdr:col>28</xdr:col>
      <xdr:colOff>314325</xdr:colOff>
      <xdr:row>36</xdr:row>
      <xdr:rowOff>113030</xdr:rowOff>
    </xdr:to>
    <xdr:cxnSp macro="">
      <xdr:nvCxnSpPr>
        <xdr:cNvPr id="742" name="直線コネクタ 741"/>
        <xdr:cNvCxnSpPr/>
      </xdr:nvCxnSpPr>
      <xdr:spPr>
        <a:xfrm flipV="1">
          <a:off x="18656300" y="5331587"/>
          <a:ext cx="889000" cy="9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167386</xdr:rowOff>
    </xdr:from>
    <xdr:to>
      <xdr:col>28</xdr:col>
      <xdr:colOff>365125</xdr:colOff>
      <xdr:row>38</xdr:row>
      <xdr:rowOff>97536</xdr:rowOff>
    </xdr:to>
    <xdr:sp macro="" textlink="">
      <xdr:nvSpPr>
        <xdr:cNvPr id="743" name="フローチャート : 判断 742"/>
        <xdr:cNvSpPr/>
      </xdr:nvSpPr>
      <xdr:spPr>
        <a:xfrm>
          <a:off x="19494500" y="651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88663</xdr:rowOff>
    </xdr:from>
    <xdr:ext cx="378565" cy="259045"/>
    <xdr:sp macro="" textlink="">
      <xdr:nvSpPr>
        <xdr:cNvPr id="744" name="テキスト ボックス 743"/>
        <xdr:cNvSpPr txBox="1"/>
      </xdr:nvSpPr>
      <xdr:spPr>
        <a:xfrm>
          <a:off x="19356017" y="660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27178</xdr:rowOff>
    </xdr:from>
    <xdr:to>
      <xdr:col>27</xdr:col>
      <xdr:colOff>161925</xdr:colOff>
      <xdr:row>38</xdr:row>
      <xdr:rowOff>128778</xdr:rowOff>
    </xdr:to>
    <xdr:sp macro="" textlink="">
      <xdr:nvSpPr>
        <xdr:cNvPr id="745" name="フローチャート : 判断 744"/>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119905</xdr:rowOff>
    </xdr:from>
    <xdr:ext cx="378565" cy="259045"/>
    <xdr:sp macro="" textlink="">
      <xdr:nvSpPr>
        <xdr:cNvPr id="746" name="テキスト ボックス 745"/>
        <xdr:cNvSpPr txBox="1"/>
      </xdr:nvSpPr>
      <xdr:spPr>
        <a:xfrm>
          <a:off x="18467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151003</xdr:rowOff>
    </xdr:from>
    <xdr:to>
      <xdr:col>32</xdr:col>
      <xdr:colOff>238125</xdr:colOff>
      <xdr:row>38</xdr:row>
      <xdr:rowOff>81153</xdr:rowOff>
    </xdr:to>
    <xdr:sp macro="" textlink="">
      <xdr:nvSpPr>
        <xdr:cNvPr id="752" name="円/楕円 751"/>
        <xdr:cNvSpPr/>
      </xdr:nvSpPr>
      <xdr:spPr>
        <a:xfrm>
          <a:off x="221107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2430</xdr:rowOff>
    </xdr:from>
    <xdr:ext cx="378565" cy="259045"/>
    <xdr:sp macro="" textlink="">
      <xdr:nvSpPr>
        <xdr:cNvPr id="753" name="諸支出金該当値テキスト"/>
        <xdr:cNvSpPr txBox="1"/>
      </xdr:nvSpPr>
      <xdr:spPr>
        <a:xfrm>
          <a:off x="22212300" y="634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5461</xdr:rowOff>
    </xdr:from>
    <xdr:to>
      <xdr:col>31</xdr:col>
      <xdr:colOff>85725</xdr:colOff>
      <xdr:row>36</xdr:row>
      <xdr:rowOff>107061</xdr:rowOff>
    </xdr:to>
    <xdr:sp macro="" textlink="">
      <xdr:nvSpPr>
        <xdr:cNvPr id="754" name="円/楕円 753"/>
        <xdr:cNvSpPr/>
      </xdr:nvSpPr>
      <xdr:spPr>
        <a:xfrm>
          <a:off x="21272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123588</xdr:rowOff>
    </xdr:from>
    <xdr:ext cx="469744" cy="259045"/>
    <xdr:sp macro="" textlink="">
      <xdr:nvSpPr>
        <xdr:cNvPr id="755" name="テキスト ボックス 754"/>
        <xdr:cNvSpPr txBox="1"/>
      </xdr:nvSpPr>
      <xdr:spPr>
        <a:xfrm>
          <a:off x="21088427" y="595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127381</xdr:rowOff>
    </xdr:from>
    <xdr:to>
      <xdr:col>29</xdr:col>
      <xdr:colOff>568325</xdr:colOff>
      <xdr:row>38</xdr:row>
      <xdr:rowOff>57531</xdr:rowOff>
    </xdr:to>
    <xdr:sp macro="" textlink="">
      <xdr:nvSpPr>
        <xdr:cNvPr id="756" name="円/楕円 755"/>
        <xdr:cNvSpPr/>
      </xdr:nvSpPr>
      <xdr:spPr>
        <a:xfrm>
          <a:off x="20383500" y="6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74058</xdr:rowOff>
    </xdr:from>
    <xdr:ext cx="378565" cy="259045"/>
    <xdr:sp macro="" textlink="">
      <xdr:nvSpPr>
        <xdr:cNvPr id="757" name="テキスト ボックス 756"/>
        <xdr:cNvSpPr txBox="1"/>
      </xdr:nvSpPr>
      <xdr:spPr>
        <a:xfrm>
          <a:off x="20245017" y="6246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137287</xdr:rowOff>
    </xdr:from>
    <xdr:to>
      <xdr:col>28</xdr:col>
      <xdr:colOff>365125</xdr:colOff>
      <xdr:row>31</xdr:row>
      <xdr:rowOff>67437</xdr:rowOff>
    </xdr:to>
    <xdr:sp macro="" textlink="">
      <xdr:nvSpPr>
        <xdr:cNvPr id="758" name="円/楕円 757"/>
        <xdr:cNvSpPr/>
      </xdr:nvSpPr>
      <xdr:spPr>
        <a:xfrm>
          <a:off x="19494500" y="5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83964</xdr:rowOff>
    </xdr:from>
    <xdr:ext cx="469744" cy="259045"/>
    <xdr:sp macro="" textlink="">
      <xdr:nvSpPr>
        <xdr:cNvPr id="759" name="テキスト ボックス 758"/>
        <xdr:cNvSpPr txBox="1"/>
      </xdr:nvSpPr>
      <xdr:spPr>
        <a:xfrm>
          <a:off x="19310427" y="50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62230</xdr:rowOff>
    </xdr:from>
    <xdr:to>
      <xdr:col>27</xdr:col>
      <xdr:colOff>161925</xdr:colOff>
      <xdr:row>36</xdr:row>
      <xdr:rowOff>163830</xdr:rowOff>
    </xdr:to>
    <xdr:sp macro="" textlink="">
      <xdr:nvSpPr>
        <xdr:cNvPr id="760" name="円/楕円 759"/>
        <xdr:cNvSpPr/>
      </xdr:nvSpPr>
      <xdr:spPr>
        <a:xfrm>
          <a:off x="18605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8907</xdr:rowOff>
    </xdr:from>
    <xdr:ext cx="469744" cy="259045"/>
    <xdr:sp macro="" textlink="">
      <xdr:nvSpPr>
        <xdr:cNvPr id="761" name="テキスト ボックス 760"/>
        <xdr:cNvSpPr txBox="1"/>
      </xdr:nvSpPr>
      <xdr:spPr>
        <a:xfrm>
          <a:off x="184214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5" name="テキスト ボックス 77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77" name="テキスト ボックス 77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79" name="テキスト ボックス 77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1" name="テキスト ボックス 78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3" name="直線コネクタ 78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8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0" name="フローチャート : 判断 78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2" name="フローチャート : 判断 79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3" name="テキスト ボックス 792"/>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5" name="フローチャート : 判断 79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6" name="テキスト ボックス 79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798" name="フローチャート : 判断 797"/>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799" name="テキスト ボックス 798"/>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0" name="フローチャート : 判断 799"/>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1" name="テキスト ボックス 800"/>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7" name="円/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0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9" name="円/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0" name="テキスト ボックス 809"/>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1" name="円/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2" name="テキスト ボックス 811"/>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3" name="円/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4" name="テキスト ボックス 81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5" name="円/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6" name="テキスト ボックス 81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・民生費の</a:t>
          </a:r>
          <a:r>
            <a:rPr kumimoji="1" lang="ja-JP" altLang="en-US" sz="1200">
              <a:solidFill>
                <a:schemeClr val="dk1"/>
              </a:solidFill>
              <a:latin typeface="+mn-lt"/>
              <a:ea typeface="+mn-ea"/>
              <a:cs typeface="+mn-cs"/>
            </a:rPr>
            <a:t>住民一人当たりのコスト</a:t>
          </a:r>
          <a:r>
            <a:rPr kumimoji="1" lang="ja-JP" altLang="ja-JP" sz="1200">
              <a:solidFill>
                <a:schemeClr val="dk1"/>
              </a:solidFill>
              <a:latin typeface="+mn-lt"/>
              <a:ea typeface="+mn-ea"/>
              <a:cs typeface="+mn-cs"/>
            </a:rPr>
            <a:t>は前年比△</a:t>
          </a:r>
          <a:r>
            <a:rPr kumimoji="1" lang="en-US" altLang="ja-JP" sz="1200">
              <a:solidFill>
                <a:schemeClr val="dk1"/>
              </a:solidFill>
              <a:latin typeface="+mn-lt"/>
              <a:ea typeface="+mn-ea"/>
              <a:cs typeface="+mn-cs"/>
            </a:rPr>
            <a:t>2,137</a:t>
          </a:r>
          <a:r>
            <a:rPr kumimoji="1" lang="ja-JP" altLang="en-US" sz="1200">
              <a:solidFill>
                <a:schemeClr val="dk1"/>
              </a:solidFill>
              <a:latin typeface="+mn-lt"/>
              <a:ea typeface="+mn-ea"/>
              <a:cs typeface="+mn-cs"/>
            </a:rPr>
            <a:t>円</a:t>
          </a:r>
          <a:r>
            <a:rPr kumimoji="1" lang="ja-JP" altLang="ja-JP" sz="1200">
              <a:solidFill>
                <a:schemeClr val="dk1"/>
              </a:solidFill>
              <a:latin typeface="+mn-lt"/>
              <a:ea typeface="+mn-ea"/>
              <a:cs typeface="+mn-cs"/>
            </a:rPr>
            <a:t>であるが、類似団体内の比較では依然として高くなっている。国の制度施行に伴う義務的経費が多く、平成</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度より施行された、生活困窮者自立支援法及び子ども子育て支援法による経費が増加している。ただ、高めにある理由としては、従来より単独事業で実施している重度心身障がい者やひとり親家庭を対象とした医療費助成制度が考えられる。また、未就学児を対象としていた子ども医療費の対象枠を小中学生の入院及び小学生の歯科外来までに拡充し、子育て支援策の充実に努めていることも要因として考えらえ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・商工費は類似団体との比較でも高めであり、また、</a:t>
          </a:r>
          <a:r>
            <a:rPr kumimoji="1" lang="ja-JP" altLang="en-US" sz="1200">
              <a:solidFill>
                <a:schemeClr val="dk1"/>
              </a:solidFill>
              <a:latin typeface="+mn-lt"/>
              <a:ea typeface="+mn-ea"/>
              <a:cs typeface="+mn-cs"/>
            </a:rPr>
            <a:t>住民</a:t>
          </a:r>
          <a:r>
            <a:rPr kumimoji="1" lang="ja-JP" altLang="ja-JP" sz="1200">
              <a:solidFill>
                <a:schemeClr val="dk1"/>
              </a:solidFill>
              <a:latin typeface="+mn-lt"/>
              <a:ea typeface="+mn-ea"/>
              <a:cs typeface="+mn-cs"/>
            </a:rPr>
            <a:t>一人当たりの</a:t>
          </a:r>
          <a:r>
            <a:rPr kumimoji="1" lang="ja-JP" altLang="en-US" sz="1200">
              <a:solidFill>
                <a:schemeClr val="dk1"/>
              </a:solidFill>
              <a:latin typeface="+mn-lt"/>
              <a:ea typeface="+mn-ea"/>
              <a:cs typeface="+mn-cs"/>
            </a:rPr>
            <a:t>コスト</a:t>
          </a:r>
          <a:r>
            <a:rPr kumimoji="1" lang="ja-JP" altLang="ja-JP" sz="1200">
              <a:solidFill>
                <a:schemeClr val="dk1"/>
              </a:solidFill>
              <a:latin typeface="+mn-lt"/>
              <a:ea typeface="+mn-ea"/>
              <a:cs typeface="+mn-cs"/>
            </a:rPr>
            <a:t>は前年比プラス</a:t>
          </a:r>
          <a:r>
            <a:rPr kumimoji="1" lang="en-US" altLang="ja-JP" sz="1200">
              <a:solidFill>
                <a:schemeClr val="dk1"/>
              </a:solidFill>
              <a:latin typeface="+mn-lt"/>
              <a:ea typeface="+mn-ea"/>
              <a:cs typeface="+mn-cs"/>
            </a:rPr>
            <a:t>10,747</a:t>
          </a:r>
          <a:r>
            <a:rPr kumimoji="1" lang="ja-JP" altLang="en-US" sz="1200">
              <a:solidFill>
                <a:schemeClr val="dk1"/>
              </a:solidFill>
              <a:latin typeface="+mn-lt"/>
              <a:ea typeface="+mn-ea"/>
              <a:cs typeface="+mn-cs"/>
            </a:rPr>
            <a:t>円</a:t>
          </a:r>
          <a:r>
            <a:rPr kumimoji="1" lang="ja-JP" altLang="ja-JP" sz="1200">
              <a:solidFill>
                <a:schemeClr val="dk1"/>
              </a:solidFill>
              <a:latin typeface="+mn-lt"/>
              <a:ea typeface="+mn-ea"/>
              <a:cs typeface="+mn-cs"/>
            </a:rPr>
            <a:t>と増加に転じている。これは、平成</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4</a:t>
          </a:r>
          <a:r>
            <a:rPr kumimoji="1" lang="ja-JP" altLang="ja-JP" sz="1200">
              <a:solidFill>
                <a:schemeClr val="dk1"/>
              </a:solidFill>
              <a:latin typeface="+mn-lt"/>
              <a:ea typeface="+mn-ea"/>
              <a:cs typeface="+mn-cs"/>
            </a:rPr>
            <a:t>月よりリニューアルオープンした観光施設「マイントピア別子」内の温浴施設改修に係る経費の増加が大きい。</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・公債費であるが、平成</a:t>
          </a:r>
          <a:r>
            <a:rPr kumimoji="1" lang="en-US" altLang="ja-JP" sz="1200">
              <a:solidFill>
                <a:schemeClr val="dk1"/>
              </a:solidFill>
              <a:latin typeface="+mn-lt"/>
              <a:ea typeface="+mn-ea"/>
              <a:cs typeface="+mn-cs"/>
            </a:rPr>
            <a:t>16</a:t>
          </a:r>
          <a:r>
            <a:rPr kumimoji="1" lang="ja-JP" altLang="ja-JP" sz="1200">
              <a:solidFill>
                <a:schemeClr val="dk1"/>
              </a:solidFill>
              <a:latin typeface="+mn-lt"/>
              <a:ea typeface="+mn-ea"/>
              <a:cs typeface="+mn-cs"/>
            </a:rPr>
            <a:t>年度に借り入れを行った減税補填債</a:t>
          </a:r>
          <a:r>
            <a:rPr kumimoji="1" lang="en-US" altLang="ja-JP" sz="1200">
              <a:solidFill>
                <a:schemeClr val="dk1"/>
              </a:solidFill>
              <a:latin typeface="+mn-lt"/>
              <a:ea typeface="+mn-ea"/>
              <a:cs typeface="+mn-cs"/>
            </a:rPr>
            <a:t>(H7</a:t>
          </a:r>
          <a:r>
            <a:rPr kumimoji="1" lang="ja-JP" altLang="en-US" sz="1200">
              <a:solidFill>
                <a:schemeClr val="dk1"/>
              </a:solidFill>
              <a:latin typeface="+mn-lt"/>
              <a:ea typeface="+mn-ea"/>
              <a:cs typeface="+mn-cs"/>
            </a:rPr>
            <a:t>・</a:t>
          </a:r>
          <a:r>
            <a:rPr kumimoji="1" lang="en-US" altLang="ja-JP" sz="1200">
              <a:solidFill>
                <a:schemeClr val="dk1"/>
              </a:solidFill>
              <a:latin typeface="+mn-lt"/>
              <a:ea typeface="+mn-ea"/>
              <a:cs typeface="+mn-cs"/>
            </a:rPr>
            <a:t>H8</a:t>
          </a:r>
          <a:r>
            <a:rPr kumimoji="1" lang="ja-JP" altLang="en-US" sz="1200">
              <a:solidFill>
                <a:schemeClr val="dk1"/>
              </a:solidFill>
              <a:latin typeface="+mn-lt"/>
              <a:ea typeface="+mn-ea"/>
              <a:cs typeface="+mn-cs"/>
            </a:rPr>
            <a:t>減税補填債を一括償還したことに伴う借換分）</a:t>
          </a:r>
          <a:r>
            <a:rPr kumimoji="1" lang="ja-JP" altLang="ja-JP" sz="1200">
              <a:solidFill>
                <a:schemeClr val="dk1"/>
              </a:solidFill>
              <a:latin typeface="+mn-lt"/>
              <a:ea typeface="+mn-ea"/>
              <a:cs typeface="+mn-cs"/>
            </a:rPr>
            <a:t>の償還終了等により前年比では減少したが、類似団体内では依然として高めである。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・教育費であるが、平成</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7</a:t>
          </a:r>
          <a:r>
            <a:rPr kumimoji="1" lang="ja-JP" altLang="ja-JP" sz="1200">
              <a:solidFill>
                <a:schemeClr val="dk1"/>
              </a:solidFill>
              <a:latin typeface="+mn-lt"/>
              <a:ea typeface="+mn-ea"/>
              <a:cs typeface="+mn-cs"/>
            </a:rPr>
            <a:t>月にオープンした「あかがねミュージアム」の建設及び管理運営に関する経費が他団体と比較して特徴的である。その他、小中学校の体育館等の吊り天井落下対策工事のほか</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29</a:t>
          </a:r>
          <a:r>
            <a:rPr kumimoji="1" lang="ja-JP" altLang="ja-JP" sz="1200">
              <a:solidFill>
                <a:schemeClr val="dk1"/>
              </a:solidFill>
              <a:latin typeface="+mn-lt"/>
              <a:ea typeface="+mn-ea"/>
              <a:cs typeface="+mn-cs"/>
            </a:rPr>
            <a:t>年に開催される「愛顔つなぐえひめ国体」で使用されるサッカー場及び野球場の改修工事を実施した。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・衛生費は類似団体内では低めであるが、対前年比では増加している。清掃センターの更新に係る経費のほか、がん検診を無料化したことに伴い、</a:t>
          </a:r>
          <a:r>
            <a:rPr kumimoji="1" lang="ja-JP" altLang="en-US" sz="1200">
              <a:solidFill>
                <a:schemeClr val="dk1"/>
              </a:solidFill>
              <a:latin typeface="+mn-lt"/>
              <a:ea typeface="+mn-ea"/>
              <a:cs typeface="+mn-cs"/>
            </a:rPr>
            <a:t>検診関係の</a:t>
          </a:r>
          <a:r>
            <a:rPr kumimoji="1" lang="ja-JP" altLang="ja-JP" sz="1200">
              <a:solidFill>
                <a:schemeClr val="dk1"/>
              </a:solidFill>
              <a:latin typeface="+mn-lt"/>
              <a:ea typeface="+mn-ea"/>
              <a:cs typeface="+mn-cs"/>
            </a:rPr>
            <a:t>経費が倍増したこと等が要因である。</a:t>
          </a:r>
          <a:endParaRPr lang="ja-JP" altLang="ja-JP" sz="12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○財政調整基金残高</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年度は</a:t>
          </a:r>
          <a:r>
            <a:rPr kumimoji="1" lang="ja-JP" altLang="en-US" sz="1100">
              <a:solidFill>
                <a:schemeClr val="dk1"/>
              </a:solidFill>
              <a:latin typeface="+mn-lt"/>
              <a:ea typeface="+mn-ea"/>
              <a:cs typeface="+mn-cs"/>
            </a:rPr>
            <a:t>法人税及び地方消費税交付金が大きく増加したことにより、取崩</a:t>
          </a:r>
          <a:r>
            <a:rPr kumimoji="1" lang="ja-JP" altLang="ja-JP" sz="1100">
              <a:solidFill>
                <a:schemeClr val="dk1"/>
              </a:solidFill>
              <a:latin typeface="+mn-lt"/>
              <a:ea typeface="+mn-ea"/>
              <a:cs typeface="+mn-cs"/>
            </a:rPr>
            <a:t>額を上回る</a:t>
          </a:r>
          <a:r>
            <a:rPr kumimoji="1" lang="ja-JP" altLang="en-US" sz="1100">
              <a:solidFill>
                <a:schemeClr val="dk1"/>
              </a:solidFill>
              <a:latin typeface="+mn-lt"/>
              <a:ea typeface="+mn-ea"/>
              <a:cs typeface="+mn-cs"/>
            </a:rPr>
            <a:t>積立</a:t>
          </a:r>
          <a:r>
            <a:rPr kumimoji="1" lang="ja-JP" altLang="ja-JP" sz="1100">
              <a:solidFill>
                <a:schemeClr val="dk1"/>
              </a:solidFill>
              <a:latin typeface="+mn-lt"/>
              <a:ea typeface="+mn-ea"/>
              <a:cs typeface="+mn-cs"/>
            </a:rPr>
            <a:t>を行った</a:t>
          </a:r>
          <a:r>
            <a:rPr kumimoji="1" lang="ja-JP" altLang="en-US" sz="1100">
              <a:solidFill>
                <a:schemeClr val="dk1"/>
              </a:solidFill>
              <a:latin typeface="+mn-lt"/>
              <a:ea typeface="+mn-ea"/>
              <a:cs typeface="+mn-cs"/>
            </a:rPr>
            <a:t>ことで増加した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○実質収支比率</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アベノミクスの後押しを受け業績好調であった本市企業からの法人税の増収並びに地方消費税交付金の増収により、実質収支比率が</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台までに改善</a:t>
          </a:r>
          <a:r>
            <a:rPr kumimoji="1" lang="ja-JP" altLang="ja-JP" sz="1100">
              <a:solidFill>
                <a:schemeClr val="dk1"/>
              </a:solidFill>
              <a:latin typeface="+mn-lt"/>
              <a:ea typeface="+mn-ea"/>
              <a:cs typeface="+mn-cs"/>
            </a:rPr>
            <a:t>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○実質単年度収支</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前年度、事故繰越の影響等で赤字であった年度間の収支が黒字に改善されたことと、法人市民税等、歳入の増加により、基金取崩額が積立額を下回ったことで、黒字に転じた。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○今後の対応</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財政調整基金の残高に留意しつつ、人口減少、防災等、新たな課題への対応を図るために弾力的な財政運営を行う</a:t>
          </a:r>
          <a:r>
            <a:rPr kumimoji="1" lang="ja-JP" altLang="ja-JP" sz="1100">
              <a:solidFill>
                <a:schemeClr val="dk1"/>
              </a:solidFill>
              <a:latin typeface="+mn-lt"/>
              <a:ea typeface="+mn-ea"/>
              <a:cs typeface="+mn-cs"/>
            </a:rPr>
            <a:t>。</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全ての会計において赤字は生じていない。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各会計において適正な財政運営、企業経営を行っていく。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49354073</v>
      </c>
      <c r="BO4" s="379"/>
      <c r="BP4" s="379"/>
      <c r="BQ4" s="379"/>
      <c r="BR4" s="379"/>
      <c r="BS4" s="379"/>
      <c r="BT4" s="379"/>
      <c r="BU4" s="380"/>
      <c r="BV4" s="378">
        <v>50280660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v>
      </c>
      <c r="CU4" s="556"/>
      <c r="CV4" s="556"/>
      <c r="CW4" s="556"/>
      <c r="CX4" s="556"/>
      <c r="CY4" s="556"/>
      <c r="CZ4" s="556"/>
      <c r="DA4" s="557"/>
      <c r="DB4" s="555">
        <v>2.1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47878297</v>
      </c>
      <c r="BO5" s="384"/>
      <c r="BP5" s="384"/>
      <c r="BQ5" s="384"/>
      <c r="BR5" s="384"/>
      <c r="BS5" s="384"/>
      <c r="BT5" s="384"/>
      <c r="BU5" s="385"/>
      <c r="BV5" s="383">
        <v>48613531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78.400000000000006</v>
      </c>
      <c r="CU5" s="354"/>
      <c r="CV5" s="354"/>
      <c r="CW5" s="354"/>
      <c r="CX5" s="354"/>
      <c r="CY5" s="354"/>
      <c r="CZ5" s="354"/>
      <c r="DA5" s="355"/>
      <c r="DB5" s="353">
        <v>83.2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1475776</v>
      </c>
      <c r="BO6" s="384"/>
      <c r="BP6" s="384"/>
      <c r="BQ6" s="384"/>
      <c r="BR6" s="384"/>
      <c r="BS6" s="384"/>
      <c r="BT6" s="384"/>
      <c r="BU6" s="385"/>
      <c r="BV6" s="383">
        <v>1667129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84.8</v>
      </c>
      <c r="CU6" s="530"/>
      <c r="CV6" s="530"/>
      <c r="CW6" s="530"/>
      <c r="CX6" s="530"/>
      <c r="CY6" s="530"/>
      <c r="CZ6" s="530"/>
      <c r="DA6" s="531"/>
      <c r="DB6" s="529">
        <v>91.1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377695</v>
      </c>
      <c r="BO7" s="384"/>
      <c r="BP7" s="384"/>
      <c r="BQ7" s="384"/>
      <c r="BR7" s="384"/>
      <c r="BS7" s="384"/>
      <c r="BT7" s="384"/>
      <c r="BU7" s="385"/>
      <c r="BV7" s="383">
        <v>1101165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27240703</v>
      </c>
      <c r="CU7" s="384"/>
      <c r="CV7" s="384"/>
      <c r="CW7" s="384"/>
      <c r="CX7" s="384"/>
      <c r="CY7" s="384"/>
      <c r="CZ7" s="384"/>
      <c r="DA7" s="385"/>
      <c r="DB7" s="383">
        <v>27213960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1098081</v>
      </c>
      <c r="BO8" s="384"/>
      <c r="BP8" s="384"/>
      <c r="BQ8" s="384"/>
      <c r="BR8" s="384"/>
      <c r="BS8" s="384"/>
      <c r="BT8" s="384"/>
      <c r="BU8" s="385"/>
      <c r="BV8" s="383">
        <v>565964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0.75</v>
      </c>
      <c r="CU8" s="493"/>
      <c r="CV8" s="493"/>
      <c r="CW8" s="493"/>
      <c r="CX8" s="493"/>
      <c r="CY8" s="493"/>
      <c r="CZ8" s="493"/>
      <c r="DA8" s="494"/>
      <c r="DB8" s="492">
        <v>0.75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119903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532117</v>
      </c>
      <c r="BO9" s="384"/>
      <c r="BP9" s="384"/>
      <c r="BQ9" s="384"/>
      <c r="BR9" s="384"/>
      <c r="BS9" s="384"/>
      <c r="BT9" s="384"/>
      <c r="BU9" s="385"/>
      <c r="BV9" s="383">
        <v>-327736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15.2</v>
      </c>
      <c r="CU9" s="354"/>
      <c r="CV9" s="354"/>
      <c r="CW9" s="354"/>
      <c r="CX9" s="354"/>
      <c r="CY9" s="354"/>
      <c r="CZ9" s="354"/>
      <c r="DA9" s="355"/>
      <c r="DB9" s="353">
        <v>16.3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121735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560043</v>
      </c>
      <c r="BO10" s="384"/>
      <c r="BP10" s="384"/>
      <c r="BQ10" s="384"/>
      <c r="BR10" s="384"/>
      <c r="BS10" s="384"/>
      <c r="BT10" s="384"/>
      <c r="BU10" s="385"/>
      <c r="BV10" s="383">
        <v>906000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122347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440000</v>
      </c>
      <c r="BO12" s="384"/>
      <c r="BP12" s="384"/>
      <c r="BQ12" s="384"/>
      <c r="BR12" s="384"/>
      <c r="BS12" s="384"/>
      <c r="BT12" s="384"/>
      <c r="BU12" s="385"/>
      <c r="BV12" s="383">
        <v>1580000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121453</v>
      </c>
      <c r="S13" s="485"/>
      <c r="T13" s="485"/>
      <c r="U13" s="485"/>
      <c r="V13" s="486"/>
      <c r="W13" s="472" t="s">
        <v>124</v>
      </c>
      <c r="X13" s="396"/>
      <c r="Y13" s="396"/>
      <c r="Z13" s="396"/>
      <c r="AA13" s="396"/>
      <c r="AB13" s="397"/>
      <c r="AC13" s="359">
        <v>789</v>
      </c>
      <c r="AD13" s="360"/>
      <c r="AE13" s="360"/>
      <c r="AF13" s="360"/>
      <c r="AG13" s="361"/>
      <c r="AH13" s="359">
        <v>1176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652160</v>
      </c>
      <c r="BO13" s="384"/>
      <c r="BP13" s="384"/>
      <c r="BQ13" s="384"/>
      <c r="BR13" s="384"/>
      <c r="BS13" s="384"/>
      <c r="BT13" s="384"/>
      <c r="BU13" s="385"/>
      <c r="BV13" s="383">
        <v>-1001736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v>
      </c>
      <c r="CU13" s="354"/>
      <c r="CV13" s="354"/>
      <c r="CW13" s="354"/>
      <c r="CX13" s="354"/>
      <c r="CY13" s="354"/>
      <c r="CZ13" s="354"/>
      <c r="DA13" s="355"/>
      <c r="DB13" s="353">
        <v>6.5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123330</v>
      </c>
      <c r="S14" s="485"/>
      <c r="T14" s="485"/>
      <c r="U14" s="485"/>
      <c r="V14" s="486"/>
      <c r="W14" s="487"/>
      <c r="X14" s="399"/>
      <c r="Y14" s="399"/>
      <c r="Z14" s="399"/>
      <c r="AA14" s="399"/>
      <c r="AB14" s="400"/>
      <c r="AC14" s="477">
        <v>1.5</v>
      </c>
      <c r="AD14" s="478"/>
      <c r="AE14" s="478"/>
      <c r="AF14" s="478"/>
      <c r="AG14" s="479"/>
      <c r="AH14" s="477">
        <v>2.1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122470</v>
      </c>
      <c r="S15" s="485"/>
      <c r="T15" s="485"/>
      <c r="U15" s="485"/>
      <c r="V15" s="486"/>
      <c r="W15" s="472" t="s">
        <v>131</v>
      </c>
      <c r="X15" s="396"/>
      <c r="Y15" s="396"/>
      <c r="Z15" s="396"/>
      <c r="AA15" s="396"/>
      <c r="AB15" s="397"/>
      <c r="AC15" s="359">
        <v>17143</v>
      </c>
      <c r="AD15" s="360"/>
      <c r="AE15" s="360"/>
      <c r="AF15" s="360"/>
      <c r="AG15" s="361"/>
      <c r="AH15" s="359">
        <v>18648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15369807</v>
      </c>
      <c r="BO15" s="379"/>
      <c r="BP15" s="379"/>
      <c r="BQ15" s="379"/>
      <c r="BR15" s="379"/>
      <c r="BS15" s="379"/>
      <c r="BT15" s="379"/>
      <c r="BU15" s="380"/>
      <c r="BV15" s="378">
        <v>14967035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32.700000000000003</v>
      </c>
      <c r="AD16" s="478"/>
      <c r="AE16" s="478"/>
      <c r="AF16" s="478"/>
      <c r="AG16" s="479"/>
      <c r="AH16" s="477">
        <v>33.299999999999997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20561861</v>
      </c>
      <c r="BO16" s="384"/>
      <c r="BP16" s="384"/>
      <c r="BQ16" s="384"/>
      <c r="BR16" s="384"/>
      <c r="BS16" s="384"/>
      <c r="BT16" s="384"/>
      <c r="BU16" s="385"/>
      <c r="BV16" s="383">
        <v>20074960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34479</v>
      </c>
      <c r="AD17" s="360"/>
      <c r="AE17" s="360"/>
      <c r="AF17" s="360"/>
      <c r="AG17" s="361"/>
      <c r="AH17" s="359">
        <v>36011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19693074</v>
      </c>
      <c r="BO17" s="384"/>
      <c r="BP17" s="384"/>
      <c r="BQ17" s="384"/>
      <c r="BR17" s="384"/>
      <c r="BS17" s="384"/>
      <c r="BT17" s="384"/>
      <c r="BU17" s="385"/>
      <c r="BV17" s="383">
        <v>19386116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234.46</v>
      </c>
      <c r="M18" s="448"/>
      <c r="N18" s="448"/>
      <c r="O18" s="448"/>
      <c r="P18" s="448"/>
      <c r="Q18" s="448"/>
      <c r="R18" s="449"/>
      <c r="S18" s="449"/>
      <c r="T18" s="449"/>
      <c r="U18" s="449"/>
      <c r="V18" s="450"/>
      <c r="W18" s="464"/>
      <c r="X18" s="465"/>
      <c r="Y18" s="465"/>
      <c r="Z18" s="465"/>
      <c r="AA18" s="465"/>
      <c r="AB18" s="473"/>
      <c r="AC18" s="347">
        <v>65.8</v>
      </c>
      <c r="AD18" s="348"/>
      <c r="AE18" s="348"/>
      <c r="AF18" s="348"/>
      <c r="AG18" s="451"/>
      <c r="AH18" s="347">
        <v>64.3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22503641</v>
      </c>
      <c r="BO18" s="384"/>
      <c r="BP18" s="384"/>
      <c r="BQ18" s="384"/>
      <c r="BR18" s="384"/>
      <c r="BS18" s="384"/>
      <c r="BT18" s="384"/>
      <c r="BU18" s="385"/>
      <c r="BV18" s="383">
        <v>23018370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511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32750384</v>
      </c>
      <c r="BO19" s="384"/>
      <c r="BP19" s="384"/>
      <c r="BQ19" s="384"/>
      <c r="BR19" s="384"/>
      <c r="BS19" s="384"/>
      <c r="BT19" s="384"/>
      <c r="BU19" s="385"/>
      <c r="BV19" s="383">
        <v>33014751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50653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48032397</v>
      </c>
      <c r="BO23" s="384"/>
      <c r="BP23" s="384"/>
      <c r="BQ23" s="384"/>
      <c r="BR23" s="384"/>
      <c r="BS23" s="384"/>
      <c r="BT23" s="384"/>
      <c r="BU23" s="385"/>
      <c r="BV23" s="383">
        <v>47910037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9560</v>
      </c>
      <c r="R24" s="360"/>
      <c r="S24" s="360"/>
      <c r="T24" s="360"/>
      <c r="U24" s="360"/>
      <c r="V24" s="361"/>
      <c r="W24" s="425"/>
      <c r="X24" s="416"/>
      <c r="Y24" s="417"/>
      <c r="Z24" s="356" t="s">
        <v>154</v>
      </c>
      <c r="AA24" s="357"/>
      <c r="AB24" s="357"/>
      <c r="AC24" s="357"/>
      <c r="AD24" s="357"/>
      <c r="AE24" s="357"/>
      <c r="AF24" s="357"/>
      <c r="AG24" s="358"/>
      <c r="AH24" s="359">
        <v>772</v>
      </c>
      <c r="AI24" s="360"/>
      <c r="AJ24" s="360"/>
      <c r="AK24" s="360"/>
      <c r="AL24" s="361"/>
      <c r="AM24" s="359">
        <v>2578480</v>
      </c>
      <c r="AN24" s="360"/>
      <c r="AO24" s="360"/>
      <c r="AP24" s="360"/>
      <c r="AQ24" s="360"/>
      <c r="AR24" s="361"/>
      <c r="AS24" s="359">
        <v>3340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37486445</v>
      </c>
      <c r="BO24" s="384"/>
      <c r="BP24" s="384"/>
      <c r="BQ24" s="384"/>
      <c r="BR24" s="384"/>
      <c r="BS24" s="384"/>
      <c r="BT24" s="384"/>
      <c r="BU24" s="385"/>
      <c r="BV24" s="383">
        <v>37645909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7315</v>
      </c>
      <c r="R25" s="360"/>
      <c r="S25" s="360"/>
      <c r="T25" s="360"/>
      <c r="U25" s="360"/>
      <c r="V25" s="361"/>
      <c r="W25" s="425"/>
      <c r="X25" s="416"/>
      <c r="Y25" s="417"/>
      <c r="Z25" s="356" t="s">
        <v>157</v>
      </c>
      <c r="AA25" s="357"/>
      <c r="AB25" s="357"/>
      <c r="AC25" s="357"/>
      <c r="AD25" s="357"/>
      <c r="AE25" s="357"/>
      <c r="AF25" s="357"/>
      <c r="AG25" s="358"/>
      <c r="AH25" s="359">
        <v>130</v>
      </c>
      <c r="AI25" s="360"/>
      <c r="AJ25" s="360"/>
      <c r="AK25" s="360"/>
      <c r="AL25" s="361"/>
      <c r="AM25" s="359">
        <v>417170</v>
      </c>
      <c r="AN25" s="360"/>
      <c r="AO25" s="360"/>
      <c r="AP25" s="360"/>
      <c r="AQ25" s="360"/>
      <c r="AR25" s="361"/>
      <c r="AS25" s="359">
        <v>3209</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5569168</v>
      </c>
      <c r="BO25" s="379"/>
      <c r="BP25" s="379"/>
      <c r="BQ25" s="379"/>
      <c r="BR25" s="379"/>
      <c r="BS25" s="379"/>
      <c r="BT25" s="379"/>
      <c r="BU25" s="380"/>
      <c r="BV25" s="378">
        <v>4924646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6580</v>
      </c>
      <c r="R26" s="360"/>
      <c r="S26" s="360"/>
      <c r="T26" s="360"/>
      <c r="U26" s="360"/>
      <c r="V26" s="361"/>
      <c r="W26" s="425"/>
      <c r="X26" s="416"/>
      <c r="Y26" s="417"/>
      <c r="Z26" s="356" t="s">
        <v>160</v>
      </c>
      <c r="AA26" s="438"/>
      <c r="AB26" s="438"/>
      <c r="AC26" s="438"/>
      <c r="AD26" s="438"/>
      <c r="AE26" s="438"/>
      <c r="AF26" s="438"/>
      <c r="AG26" s="439"/>
      <c r="AH26" s="359">
        <v>27</v>
      </c>
      <c r="AI26" s="360"/>
      <c r="AJ26" s="360"/>
      <c r="AK26" s="360"/>
      <c r="AL26" s="361"/>
      <c r="AM26" s="359">
        <v>102573</v>
      </c>
      <c r="AN26" s="360"/>
      <c r="AO26" s="360"/>
      <c r="AP26" s="360"/>
      <c r="AQ26" s="360"/>
      <c r="AR26" s="361"/>
      <c r="AS26" s="359">
        <v>3799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5720</v>
      </c>
      <c r="R27" s="360"/>
      <c r="S27" s="360"/>
      <c r="T27" s="360"/>
      <c r="U27" s="360"/>
      <c r="V27" s="361"/>
      <c r="W27" s="425"/>
      <c r="X27" s="416"/>
      <c r="Y27" s="417"/>
      <c r="Z27" s="356" t="s">
        <v>163</v>
      </c>
      <c r="AA27" s="357"/>
      <c r="AB27" s="357"/>
      <c r="AC27" s="357"/>
      <c r="AD27" s="357"/>
      <c r="AE27" s="357"/>
      <c r="AF27" s="357"/>
      <c r="AG27" s="358"/>
      <c r="AH27" s="359">
        <v>14</v>
      </c>
      <c r="AI27" s="360"/>
      <c r="AJ27" s="360"/>
      <c r="AK27" s="360"/>
      <c r="AL27" s="361"/>
      <c r="AM27" s="359">
        <v>53312</v>
      </c>
      <c r="AN27" s="360"/>
      <c r="AO27" s="360"/>
      <c r="AP27" s="360"/>
      <c r="AQ27" s="360"/>
      <c r="AR27" s="361"/>
      <c r="AS27" s="359">
        <v>3808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800000</v>
      </c>
      <c r="BO27" s="387"/>
      <c r="BP27" s="387"/>
      <c r="BQ27" s="387"/>
      <c r="BR27" s="387"/>
      <c r="BS27" s="387"/>
      <c r="BT27" s="387"/>
      <c r="BU27" s="388"/>
      <c r="BV27" s="386">
        <v>800000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5180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5148046</v>
      </c>
      <c r="BO28" s="379"/>
      <c r="BP28" s="379"/>
      <c r="BQ28" s="379"/>
      <c r="BR28" s="379"/>
      <c r="BS28" s="379"/>
      <c r="BT28" s="379"/>
      <c r="BU28" s="380"/>
      <c r="BV28" s="378">
        <v>5028003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24</v>
      </c>
      <c r="M29" s="360"/>
      <c r="N29" s="360"/>
      <c r="O29" s="360"/>
      <c r="P29" s="361"/>
      <c r="Q29" s="359">
        <v>4820</v>
      </c>
      <c r="R29" s="360"/>
      <c r="S29" s="360"/>
      <c r="T29" s="360"/>
      <c r="U29" s="360"/>
      <c r="V29" s="361"/>
      <c r="W29" s="426"/>
      <c r="X29" s="427"/>
      <c r="Y29" s="428"/>
      <c r="Z29" s="356" t="s">
        <v>170</v>
      </c>
      <c r="AA29" s="357"/>
      <c r="AB29" s="357"/>
      <c r="AC29" s="357"/>
      <c r="AD29" s="357"/>
      <c r="AE29" s="357"/>
      <c r="AF29" s="357"/>
      <c r="AG29" s="358"/>
      <c r="AH29" s="359">
        <v>786</v>
      </c>
      <c r="AI29" s="360"/>
      <c r="AJ29" s="360"/>
      <c r="AK29" s="360"/>
      <c r="AL29" s="361"/>
      <c r="AM29" s="359">
        <v>2631792</v>
      </c>
      <c r="AN29" s="360"/>
      <c r="AO29" s="360"/>
      <c r="AP29" s="360"/>
      <c r="AQ29" s="360"/>
      <c r="AR29" s="361"/>
      <c r="AS29" s="359">
        <v>3348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616940</v>
      </c>
      <c r="BO29" s="384"/>
      <c r="BP29" s="384"/>
      <c r="BQ29" s="384"/>
      <c r="BR29" s="384"/>
      <c r="BS29" s="384"/>
      <c r="BT29" s="384"/>
      <c r="BU29" s="385"/>
      <c r="BV29" s="383">
        <v>540872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5884604</v>
      </c>
      <c r="BO30" s="387"/>
      <c r="BP30" s="387"/>
      <c r="BQ30" s="387"/>
      <c r="BR30" s="387"/>
      <c r="BS30" s="387"/>
      <c r="BT30" s="387"/>
      <c r="BU30" s="388"/>
      <c r="BV30" s="386">
        <v>6521219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渡海船事業特別会計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愛媛地方税滞納整理機構</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マイントピア別子</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愛媛県後期高齢者医療広域連合（特別会計）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新居浜市土地開発公社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平尾墓園事業特別会計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IF('各会計、関係団体の財政状況及び健全化判断比率'!B35="","",'各会計、関係団体の財政状況及び健全化判断比率'!B35)</f>
        <v>貯木場事業特別会計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愛媛県後期高齢者医療広域連合（一般会計）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新居浜市文化体育振興事業団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IF('各会計、関係団体の財政状況及び健全化判断比率'!B36="","",'各会計、関係団体の財政状況及び健全化判断比率'!B36)</f>
        <v>工業用地造成事業特別会計</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別子木材センター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20</v>
      </c>
      <c r="CP38" s="343"/>
      <c r="CQ38" s="342" t="str">
        <f>IF('各会計、関係団体の財政状況及び健全化判断比率'!BS11="","",'各会計、関係団体の財政状況及び健全化判断比率'!BS11)</f>
        <v>えひめ東予産業創造センター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c r="E52" s="139" t="s">
        <v>194</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532</v>
      </c>
      <c r="D34" s="1151"/>
      <c r="E34" s="1152"/>
      <c r="F34" s="32">
        <v>9.2799999999999994</v>
      </c>
      <c r="G34" s="33">
        <v>9.7200000000000006</v>
      </c>
      <c r="H34" s="33">
        <v>6.54</v>
      </c>
      <c r="I34" s="33">
        <v>4.51</v>
      </c>
      <c r="J34" s="34">
        <v>5.45</v>
      </c>
      <c r="K34" s="22"/>
      <c r="L34" s="22"/>
      <c r="M34" s="22"/>
      <c r="N34" s="22"/>
      <c r="O34" s="22"/>
      <c r="P34" s="22"/>
    </row>
    <row r="35" spans="1:16" ht="39" customHeight="1">
      <c r="A35" s="22"/>
      <c r="B35" s="35"/>
      <c r="C35" s="1145" t="s">
        <v>533</v>
      </c>
      <c r="D35" s="1146"/>
      <c r="E35" s="1147"/>
      <c r="F35" s="36">
        <v>3.12</v>
      </c>
      <c r="G35" s="37">
        <v>3.29</v>
      </c>
      <c r="H35" s="37">
        <v>3.3</v>
      </c>
      <c r="I35" s="37">
        <v>3.79</v>
      </c>
      <c r="J35" s="38">
        <v>4.17</v>
      </c>
      <c r="K35" s="22"/>
      <c r="L35" s="22"/>
      <c r="M35" s="22"/>
      <c r="N35" s="22"/>
      <c r="O35" s="22"/>
      <c r="P35" s="22"/>
    </row>
    <row r="36" spans="1:16" ht="39" customHeight="1">
      <c r="A36" s="22"/>
      <c r="B36" s="35"/>
      <c r="C36" s="1145" t="s">
        <v>534</v>
      </c>
      <c r="D36" s="1146"/>
      <c r="E36" s="1147"/>
      <c r="F36" s="36">
        <v>4.41</v>
      </c>
      <c r="G36" s="37">
        <v>4.34</v>
      </c>
      <c r="H36" s="37">
        <v>3.17</v>
      </c>
      <c r="I36" s="37">
        <v>1.99</v>
      </c>
      <c r="J36" s="38">
        <v>3.89</v>
      </c>
      <c r="K36" s="22"/>
      <c r="L36" s="22"/>
      <c r="M36" s="22"/>
      <c r="N36" s="22"/>
      <c r="O36" s="22"/>
      <c r="P36" s="22"/>
    </row>
    <row r="37" spans="1:16" ht="39" customHeight="1">
      <c r="A37" s="22"/>
      <c r="B37" s="35"/>
      <c r="C37" s="1145" t="s">
        <v>535</v>
      </c>
      <c r="D37" s="1146"/>
      <c r="E37" s="1147"/>
      <c r="F37" s="36">
        <v>0</v>
      </c>
      <c r="G37" s="37">
        <v>0.45</v>
      </c>
      <c r="H37" s="37">
        <v>0.66</v>
      </c>
      <c r="I37" s="37">
        <v>0.91</v>
      </c>
      <c r="J37" s="38">
        <v>0.72</v>
      </c>
      <c r="K37" s="22"/>
      <c r="L37" s="22"/>
      <c r="M37" s="22"/>
      <c r="N37" s="22"/>
      <c r="O37" s="22"/>
      <c r="P37" s="22"/>
    </row>
    <row r="38" spans="1:16" ht="39" customHeight="1">
      <c r="A38" s="22"/>
      <c r="B38" s="35"/>
      <c r="C38" s="1145" t="s">
        <v>536</v>
      </c>
      <c r="D38" s="1146"/>
      <c r="E38" s="1147"/>
      <c r="F38" s="36">
        <v>0</v>
      </c>
      <c r="G38" s="37">
        <v>0</v>
      </c>
      <c r="H38" s="37">
        <v>0</v>
      </c>
      <c r="I38" s="37">
        <v>0</v>
      </c>
      <c r="J38" s="38">
        <v>0.41</v>
      </c>
      <c r="K38" s="22"/>
      <c r="L38" s="22"/>
      <c r="M38" s="22"/>
      <c r="N38" s="22"/>
      <c r="O38" s="22"/>
      <c r="P38" s="22"/>
    </row>
    <row r="39" spans="1:16" ht="39" customHeight="1">
      <c r="A39" s="22"/>
      <c r="B39" s="35"/>
      <c r="C39" s="1145" t="s">
        <v>537</v>
      </c>
      <c r="D39" s="1146"/>
      <c r="E39" s="1147"/>
      <c r="F39" s="36">
        <v>0.11</v>
      </c>
      <c r="G39" s="37">
        <v>0.26</v>
      </c>
      <c r="H39" s="37">
        <v>0.28000000000000003</v>
      </c>
      <c r="I39" s="37">
        <v>0.28000000000000003</v>
      </c>
      <c r="J39" s="38">
        <v>0.32</v>
      </c>
      <c r="K39" s="22"/>
      <c r="L39" s="22"/>
      <c r="M39" s="22"/>
      <c r="N39" s="22"/>
      <c r="O39" s="22"/>
      <c r="P39" s="22"/>
    </row>
    <row r="40" spans="1:16" ht="39" customHeight="1">
      <c r="A40" s="22"/>
      <c r="B40" s="35"/>
      <c r="C40" s="1145" t="s">
        <v>538</v>
      </c>
      <c r="D40" s="1146"/>
      <c r="E40" s="1147"/>
      <c r="F40" s="36">
        <v>0.24</v>
      </c>
      <c r="G40" s="37">
        <v>0.3</v>
      </c>
      <c r="H40" s="37">
        <v>0.28000000000000003</v>
      </c>
      <c r="I40" s="37">
        <v>0.32</v>
      </c>
      <c r="J40" s="38">
        <v>0.28000000000000003</v>
      </c>
      <c r="K40" s="22"/>
      <c r="L40" s="22"/>
      <c r="M40" s="22"/>
      <c r="N40" s="22"/>
      <c r="O40" s="22"/>
      <c r="P40" s="22"/>
    </row>
    <row r="41" spans="1:16" ht="39" customHeight="1">
      <c r="A41" s="22"/>
      <c r="B41" s="35"/>
      <c r="C41" s="1145" t="s">
        <v>539</v>
      </c>
      <c r="D41" s="1146"/>
      <c r="E41" s="1147"/>
      <c r="F41" s="36">
        <v>0.04</v>
      </c>
      <c r="G41" s="37">
        <v>0.05</v>
      </c>
      <c r="H41" s="37">
        <v>0.08</v>
      </c>
      <c r="I41" s="37">
        <v>0.1</v>
      </c>
      <c r="J41" s="38">
        <v>0.13</v>
      </c>
      <c r="K41" s="22"/>
      <c r="L41" s="22"/>
      <c r="M41" s="22"/>
      <c r="N41" s="22"/>
      <c r="O41" s="22"/>
      <c r="P41" s="22"/>
    </row>
    <row r="42" spans="1:16" ht="39" customHeight="1">
      <c r="A42" s="22"/>
      <c r="B42" s="39"/>
      <c r="C42" s="1145" t="s">
        <v>540</v>
      </c>
      <c r="D42" s="1146"/>
      <c r="E42" s="1147"/>
      <c r="F42" s="36" t="s">
        <v>486</v>
      </c>
      <c r="G42" s="37" t="s">
        <v>486</v>
      </c>
      <c r="H42" s="37" t="s">
        <v>486</v>
      </c>
      <c r="I42" s="37" t="s">
        <v>486</v>
      </c>
      <c r="J42" s="38" t="s">
        <v>486</v>
      </c>
      <c r="K42" s="22"/>
      <c r="L42" s="22"/>
      <c r="M42" s="22"/>
      <c r="N42" s="22"/>
      <c r="O42" s="22"/>
      <c r="P42" s="22"/>
    </row>
    <row r="43" spans="1:16" ht="39" customHeight="1" thickBot="1">
      <c r="A43" s="22"/>
      <c r="B43" s="40"/>
      <c r="C43" s="1148" t="s">
        <v>541</v>
      </c>
      <c r="D43" s="1149"/>
      <c r="E43" s="1150"/>
      <c r="F43" s="41">
        <v>0.88</v>
      </c>
      <c r="G43" s="42">
        <v>0.28000000000000003</v>
      </c>
      <c r="H43" s="42">
        <v>0.39</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10</v>
      </c>
      <c r="C45" s="1162"/>
      <c r="D45" s="58"/>
      <c r="E45" s="1167" t="s">
        <v>11</v>
      </c>
      <c r="F45" s="1167"/>
      <c r="G45" s="1167"/>
      <c r="H45" s="1167"/>
      <c r="I45" s="1167"/>
      <c r="J45" s="1168"/>
      <c r="K45" s="59">
        <v>5693</v>
      </c>
      <c r="L45" s="60">
        <v>5710</v>
      </c>
      <c r="M45" s="60">
        <v>5795</v>
      </c>
      <c r="N45" s="60">
        <v>5745</v>
      </c>
      <c r="O45" s="61">
        <v>5281</v>
      </c>
      <c r="P45" s="48"/>
      <c r="Q45" s="48"/>
      <c r="R45" s="48"/>
      <c r="S45" s="48"/>
      <c r="T45" s="48"/>
      <c r="U45" s="48"/>
    </row>
    <row r="46" spans="1:21" ht="30.75" customHeight="1">
      <c r="A46" s="48"/>
      <c r="B46" s="1163"/>
      <c r="C46" s="1164"/>
      <c r="D46" s="62"/>
      <c r="E46" s="1155" t="s">
        <v>12</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13</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14</v>
      </c>
      <c r="F48" s="1155"/>
      <c r="G48" s="1155"/>
      <c r="H48" s="1155"/>
      <c r="I48" s="1155"/>
      <c r="J48" s="1156"/>
      <c r="K48" s="63">
        <v>1241</v>
      </c>
      <c r="L48" s="64">
        <v>1345</v>
      </c>
      <c r="M48" s="64">
        <v>1599</v>
      </c>
      <c r="N48" s="64">
        <v>1704</v>
      </c>
      <c r="O48" s="65">
        <v>1652</v>
      </c>
      <c r="P48" s="48"/>
      <c r="Q48" s="48"/>
      <c r="R48" s="48"/>
      <c r="S48" s="48"/>
      <c r="T48" s="48"/>
      <c r="U48" s="48"/>
    </row>
    <row r="49" spans="1:21" ht="30.75" customHeight="1">
      <c r="A49" s="48"/>
      <c r="B49" s="1163"/>
      <c r="C49" s="1164"/>
      <c r="D49" s="62"/>
      <c r="E49" s="1155" t="s">
        <v>15</v>
      </c>
      <c r="F49" s="1155"/>
      <c r="G49" s="1155"/>
      <c r="H49" s="1155"/>
      <c r="I49" s="1155"/>
      <c r="J49" s="1156"/>
      <c r="K49" s="63" t="s">
        <v>486</v>
      </c>
      <c r="L49" s="64" t="s">
        <v>486</v>
      </c>
      <c r="M49" s="64" t="s">
        <v>486</v>
      </c>
      <c r="N49" s="64" t="s">
        <v>486</v>
      </c>
      <c r="O49" s="65" t="s">
        <v>486</v>
      </c>
      <c r="P49" s="48"/>
      <c r="Q49" s="48"/>
      <c r="R49" s="48"/>
      <c r="S49" s="48"/>
      <c r="T49" s="48"/>
      <c r="U49" s="48"/>
    </row>
    <row r="50" spans="1:21" ht="30.75" customHeight="1">
      <c r="A50" s="48"/>
      <c r="B50" s="1163"/>
      <c r="C50" s="1164"/>
      <c r="D50" s="62"/>
      <c r="E50" s="1155" t="s">
        <v>16</v>
      </c>
      <c r="F50" s="1155"/>
      <c r="G50" s="1155"/>
      <c r="H50" s="1155"/>
      <c r="I50" s="1155"/>
      <c r="J50" s="1156"/>
      <c r="K50" s="63">
        <v>76</v>
      </c>
      <c r="L50" s="64">
        <v>57</v>
      </c>
      <c r="M50" s="64">
        <v>48</v>
      </c>
      <c r="N50" s="64">
        <v>41</v>
      </c>
      <c r="O50" s="65">
        <v>39</v>
      </c>
      <c r="P50" s="48"/>
      <c r="Q50" s="48"/>
      <c r="R50" s="48"/>
      <c r="S50" s="48"/>
      <c r="T50" s="48"/>
      <c r="U50" s="48"/>
    </row>
    <row r="51" spans="1:21" ht="30.75" customHeight="1">
      <c r="A51" s="48"/>
      <c r="B51" s="1165"/>
      <c r="C51" s="1166"/>
      <c r="D51" s="66"/>
      <c r="E51" s="1155" t="s">
        <v>17</v>
      </c>
      <c r="F51" s="1155"/>
      <c r="G51" s="1155"/>
      <c r="H51" s="1155"/>
      <c r="I51" s="1155"/>
      <c r="J51" s="1156"/>
      <c r="K51" s="63" t="s">
        <v>486</v>
      </c>
      <c r="L51" s="64" t="s">
        <v>486</v>
      </c>
      <c r="M51" s="64" t="s">
        <v>486</v>
      </c>
      <c r="N51" s="64" t="s">
        <v>486</v>
      </c>
      <c r="O51" s="65" t="s">
        <v>486</v>
      </c>
      <c r="P51" s="48"/>
      <c r="Q51" s="48"/>
      <c r="R51" s="48"/>
      <c r="S51" s="48"/>
      <c r="T51" s="48"/>
      <c r="U51" s="48"/>
    </row>
    <row r="52" spans="1:21" ht="30.75" customHeight="1">
      <c r="A52" s="48"/>
      <c r="B52" s="1153" t="s">
        <v>18</v>
      </c>
      <c r="C52" s="1154"/>
      <c r="D52" s="66"/>
      <c r="E52" s="1155" t="s">
        <v>19</v>
      </c>
      <c r="F52" s="1155"/>
      <c r="G52" s="1155"/>
      <c r="H52" s="1155"/>
      <c r="I52" s="1155"/>
      <c r="J52" s="1156"/>
      <c r="K52" s="63">
        <v>5570</v>
      </c>
      <c r="L52" s="64">
        <v>5627</v>
      </c>
      <c r="M52" s="64">
        <v>5956</v>
      </c>
      <c r="N52" s="64">
        <v>6013</v>
      </c>
      <c r="O52" s="65">
        <v>5841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1440</v>
      </c>
      <c r="L53" s="69">
        <v>1485</v>
      </c>
      <c r="M53" s="69">
        <v>1486</v>
      </c>
      <c r="N53" s="69">
        <v>1477</v>
      </c>
      <c r="O53" s="70">
        <v>1131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81" t="s">
        <v>23</v>
      </c>
      <c r="C41" s="1182"/>
      <c r="D41" s="81"/>
      <c r="E41" s="1183" t="s">
        <v>24</v>
      </c>
      <c r="F41" s="1183"/>
      <c r="G41" s="1183"/>
      <c r="H41" s="1184"/>
      <c r="I41" s="82">
        <v>48209</v>
      </c>
      <c r="J41" s="83">
        <v>48528</v>
      </c>
      <c r="K41" s="83">
        <v>48433</v>
      </c>
      <c r="L41" s="83">
        <v>48388</v>
      </c>
      <c r="M41" s="84">
        <v>48623</v>
      </c>
    </row>
    <row r="42" spans="2:13" ht="27.75" customHeight="1">
      <c r="B42" s="1171"/>
      <c r="C42" s="1172"/>
      <c r="D42" s="85"/>
      <c r="E42" s="1175" t="s">
        <v>25</v>
      </c>
      <c r="F42" s="1175"/>
      <c r="G42" s="1175"/>
      <c r="H42" s="1176"/>
      <c r="I42" s="86">
        <v>266</v>
      </c>
      <c r="J42" s="87">
        <v>221</v>
      </c>
      <c r="K42" s="87">
        <v>174</v>
      </c>
      <c r="L42" s="87">
        <v>133</v>
      </c>
      <c r="M42" s="88">
        <v>94</v>
      </c>
    </row>
    <row r="43" spans="2:13" ht="27.75" customHeight="1">
      <c r="B43" s="1171"/>
      <c r="C43" s="1172"/>
      <c r="D43" s="85"/>
      <c r="E43" s="1175" t="s">
        <v>26</v>
      </c>
      <c r="F43" s="1175"/>
      <c r="G43" s="1175"/>
      <c r="H43" s="1176"/>
      <c r="I43" s="86">
        <v>21759</v>
      </c>
      <c r="J43" s="87">
        <v>21420</v>
      </c>
      <c r="K43" s="87">
        <v>21904</v>
      </c>
      <c r="L43" s="87">
        <v>22597</v>
      </c>
      <c r="M43" s="88">
        <v>22850</v>
      </c>
    </row>
    <row r="44" spans="2:13" ht="27.75" customHeight="1">
      <c r="B44" s="1171"/>
      <c r="C44" s="1172"/>
      <c r="D44" s="85"/>
      <c r="E44" s="1175" t="s">
        <v>27</v>
      </c>
      <c r="F44" s="1175"/>
      <c r="G44" s="1175"/>
      <c r="H44" s="1176"/>
      <c r="I44" s="86" t="s">
        <v>486</v>
      </c>
      <c r="J44" s="87" t="s">
        <v>486</v>
      </c>
      <c r="K44" s="87" t="s">
        <v>486</v>
      </c>
      <c r="L44" s="87" t="s">
        <v>486</v>
      </c>
      <c r="M44" s="88" t="s">
        <v>486</v>
      </c>
    </row>
    <row r="45" spans="2:13" ht="27.75" customHeight="1">
      <c r="B45" s="1171"/>
      <c r="C45" s="1172"/>
      <c r="D45" s="85"/>
      <c r="E45" s="1175" t="s">
        <v>28</v>
      </c>
      <c r="F45" s="1175"/>
      <c r="G45" s="1175"/>
      <c r="H45" s="1176"/>
      <c r="I45" s="86">
        <v>8417</v>
      </c>
      <c r="J45" s="87">
        <v>8443</v>
      </c>
      <c r="K45" s="87">
        <v>7990</v>
      </c>
      <c r="L45" s="87">
        <v>7756</v>
      </c>
      <c r="M45" s="88">
        <v>8033</v>
      </c>
    </row>
    <row r="46" spans="2:13" ht="27.75" customHeight="1">
      <c r="B46" s="1171"/>
      <c r="C46" s="1172"/>
      <c r="D46" s="85"/>
      <c r="E46" s="1175" t="s">
        <v>29</v>
      </c>
      <c r="F46" s="1175"/>
      <c r="G46" s="1175"/>
      <c r="H46" s="1176"/>
      <c r="I46" s="86">
        <v>2</v>
      </c>
      <c r="J46" s="87">
        <v>0</v>
      </c>
      <c r="K46" s="87" t="s">
        <v>486</v>
      </c>
      <c r="L46" s="87" t="s">
        <v>486</v>
      </c>
      <c r="M46" s="88" t="s">
        <v>486</v>
      </c>
    </row>
    <row r="47" spans="2:13" ht="27.75" customHeight="1">
      <c r="B47" s="1171"/>
      <c r="C47" s="1172"/>
      <c r="D47" s="85"/>
      <c r="E47" s="1175" t="s">
        <v>30</v>
      </c>
      <c r="F47" s="1175"/>
      <c r="G47" s="1175"/>
      <c r="H47" s="1176"/>
      <c r="I47" s="86" t="s">
        <v>486</v>
      </c>
      <c r="J47" s="87" t="s">
        <v>486</v>
      </c>
      <c r="K47" s="87" t="s">
        <v>486</v>
      </c>
      <c r="L47" s="87" t="s">
        <v>486</v>
      </c>
      <c r="M47" s="88" t="s">
        <v>486</v>
      </c>
    </row>
    <row r="48" spans="2:13" ht="27.75" customHeight="1">
      <c r="B48" s="1173"/>
      <c r="C48" s="1174"/>
      <c r="D48" s="85"/>
      <c r="E48" s="1175" t="s">
        <v>31</v>
      </c>
      <c r="F48" s="1175"/>
      <c r="G48" s="1175"/>
      <c r="H48" s="1176"/>
      <c r="I48" s="86" t="s">
        <v>486</v>
      </c>
      <c r="J48" s="87" t="s">
        <v>486</v>
      </c>
      <c r="K48" s="87" t="s">
        <v>486</v>
      </c>
      <c r="L48" s="87" t="s">
        <v>486</v>
      </c>
      <c r="M48" s="88" t="s">
        <v>486</v>
      </c>
    </row>
    <row r="49" spans="2:13" ht="27.75" customHeight="1">
      <c r="B49" s="1169" t="s">
        <v>32</v>
      </c>
      <c r="C49" s="1170"/>
      <c r="D49" s="89"/>
      <c r="E49" s="1175" t="s">
        <v>33</v>
      </c>
      <c r="F49" s="1175"/>
      <c r="G49" s="1175"/>
      <c r="H49" s="1176"/>
      <c r="I49" s="86">
        <v>9872</v>
      </c>
      <c r="J49" s="87">
        <v>11290</v>
      </c>
      <c r="K49" s="87">
        <v>12239</v>
      </c>
      <c r="L49" s="87">
        <v>11623</v>
      </c>
      <c r="M49" s="88">
        <v>11189</v>
      </c>
    </row>
    <row r="50" spans="2:13" ht="27.75" customHeight="1">
      <c r="B50" s="1171"/>
      <c r="C50" s="1172"/>
      <c r="D50" s="85"/>
      <c r="E50" s="1175" t="s">
        <v>34</v>
      </c>
      <c r="F50" s="1175"/>
      <c r="G50" s="1175"/>
      <c r="H50" s="1176"/>
      <c r="I50" s="86">
        <v>18675</v>
      </c>
      <c r="J50" s="87">
        <v>17510</v>
      </c>
      <c r="K50" s="87">
        <v>17160</v>
      </c>
      <c r="L50" s="87">
        <v>16007</v>
      </c>
      <c r="M50" s="88">
        <v>15709</v>
      </c>
    </row>
    <row r="51" spans="2:13" ht="27.75" customHeight="1">
      <c r="B51" s="1173"/>
      <c r="C51" s="1174"/>
      <c r="D51" s="85"/>
      <c r="E51" s="1175" t="s">
        <v>35</v>
      </c>
      <c r="F51" s="1175"/>
      <c r="G51" s="1175"/>
      <c r="H51" s="1176"/>
      <c r="I51" s="86">
        <v>51651</v>
      </c>
      <c r="J51" s="87">
        <v>52759</v>
      </c>
      <c r="K51" s="87">
        <v>53223</v>
      </c>
      <c r="L51" s="87">
        <v>53407</v>
      </c>
      <c r="M51" s="88">
        <v>53143</v>
      </c>
    </row>
    <row r="52" spans="2:13" ht="27.75" customHeight="1" thickBot="1">
      <c r="B52" s="1177" t="s">
        <v>36</v>
      </c>
      <c r="C52" s="1178"/>
      <c r="D52" s="90"/>
      <c r="E52" s="1179" t="s">
        <v>37</v>
      </c>
      <c r="F52" s="1179"/>
      <c r="G52" s="1179"/>
      <c r="H52" s="1180"/>
      <c r="I52" s="91">
        <v>-1545</v>
      </c>
      <c r="J52" s="92">
        <v>-2946</v>
      </c>
      <c r="K52" s="92">
        <v>-4121</v>
      </c>
      <c r="L52" s="92">
        <v>-2164</v>
      </c>
      <c r="M52" s="93">
        <v>-441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45921</v>
      </c>
      <c r="E3" s="116"/>
      <c r="F3" s="117">
        <v>41433</v>
      </c>
      <c r="G3" s="118"/>
      <c r="H3" s="119"/>
    </row>
    <row r="4" spans="1:8">
      <c r="A4" s="120"/>
      <c r="B4" s="121"/>
      <c r="C4" s="122"/>
      <c r="D4" s="123">
        <v>28071</v>
      </c>
      <c r="E4" s="124"/>
      <c r="F4" s="125">
        <v>22351</v>
      </c>
      <c r="G4" s="126"/>
      <c r="H4" s="127"/>
    </row>
    <row r="5" spans="1:8">
      <c r="A5" s="108" t="s">
        <v>520</v>
      </c>
      <c r="B5" s="113"/>
      <c r="C5" s="114"/>
      <c r="D5" s="115">
        <v>57981</v>
      </c>
      <c r="E5" s="116"/>
      <c r="F5" s="117">
        <v>43493</v>
      </c>
      <c r="G5" s="118"/>
      <c r="H5" s="119"/>
    </row>
    <row r="6" spans="1:8">
      <c r="A6" s="120"/>
      <c r="B6" s="121"/>
      <c r="C6" s="122"/>
      <c r="D6" s="123">
        <v>38960</v>
      </c>
      <c r="E6" s="124"/>
      <c r="F6" s="125">
        <v>23254</v>
      </c>
      <c r="G6" s="126"/>
      <c r="H6" s="127"/>
    </row>
    <row r="7" spans="1:8">
      <c r="A7" s="108" t="s">
        <v>521</v>
      </c>
      <c r="B7" s="113"/>
      <c r="C7" s="114"/>
      <c r="D7" s="115">
        <v>50638</v>
      </c>
      <c r="E7" s="116"/>
      <c r="F7" s="117">
        <v>50840</v>
      </c>
      <c r="G7" s="118"/>
      <c r="H7" s="119"/>
    </row>
    <row r="8" spans="1:8">
      <c r="A8" s="120"/>
      <c r="B8" s="121"/>
      <c r="C8" s="122"/>
      <c r="D8" s="123">
        <v>24013</v>
      </c>
      <c r="E8" s="124"/>
      <c r="F8" s="125">
        <v>25367</v>
      </c>
      <c r="G8" s="126"/>
      <c r="H8" s="127"/>
    </row>
    <row r="9" spans="1:8">
      <c r="A9" s="108" t="s">
        <v>522</v>
      </c>
      <c r="B9" s="113"/>
      <c r="C9" s="114"/>
      <c r="D9" s="115">
        <v>61242</v>
      </c>
      <c r="E9" s="116"/>
      <c r="F9" s="117">
        <v>53605</v>
      </c>
      <c r="G9" s="118"/>
      <c r="H9" s="119"/>
    </row>
    <row r="10" spans="1:8">
      <c r="A10" s="120"/>
      <c r="B10" s="121"/>
      <c r="C10" s="122"/>
      <c r="D10" s="123">
        <v>27449</v>
      </c>
      <c r="E10" s="124"/>
      <c r="F10" s="125">
        <v>28343</v>
      </c>
      <c r="G10" s="126"/>
      <c r="H10" s="127"/>
    </row>
    <row r="11" spans="1:8">
      <c r="A11" s="108" t="s">
        <v>523</v>
      </c>
      <c r="B11" s="113"/>
      <c r="C11" s="114"/>
      <c r="D11" s="115">
        <v>54228</v>
      </c>
      <c r="E11" s="116"/>
      <c r="F11" s="117">
        <v>46440</v>
      </c>
      <c r="G11" s="118"/>
      <c r="H11" s="119"/>
    </row>
    <row r="12" spans="1:8">
      <c r="A12" s="120"/>
      <c r="B12" s="121"/>
      <c r="C12" s="128"/>
      <c r="D12" s="123">
        <v>33901</v>
      </c>
      <c r="E12" s="124"/>
      <c r="F12" s="125">
        <v>27658</v>
      </c>
      <c r="G12" s="126"/>
      <c r="H12" s="127"/>
    </row>
    <row r="13" spans="1:8">
      <c r="A13" s="108"/>
      <c r="B13" s="113"/>
      <c r="C13" s="129"/>
      <c r="D13" s="130">
        <v>54002</v>
      </c>
      <c r="E13" s="131"/>
      <c r="F13" s="132">
        <v>47162</v>
      </c>
      <c r="G13" s="133"/>
      <c r="H13" s="119"/>
    </row>
    <row r="14" spans="1:8">
      <c r="A14" s="120"/>
      <c r="B14" s="121"/>
      <c r="C14" s="122"/>
      <c r="D14" s="123">
        <v>30479</v>
      </c>
      <c r="E14" s="124"/>
      <c r="F14" s="125">
        <v>25395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4.47</v>
      </c>
      <c r="C19" s="134">
        <f>ROUND(VALUE(SUBSTITUTE(実質収支比率等に係る経年分析!G$48,"▲","-")),2)</f>
        <v>4.41</v>
      </c>
      <c r="D19" s="134">
        <f>ROUND(VALUE(SUBSTITUTE(実質収支比率等に係る経年分析!H$48,"▲","-")),2)</f>
        <v>3.26</v>
      </c>
      <c r="E19" s="134">
        <f>ROUND(VALUE(SUBSTITUTE(実質収支比率等に係る経年分析!I$48,"▲","-")),2)</f>
        <v>2.08</v>
      </c>
      <c r="F19" s="134">
        <f>ROUND(VALUE(SUBSTITUTE(実質収支比率等に係る経年分析!J$48,"▲","-")),2)</f>
        <v>4.03</v>
      </c>
    </row>
    <row r="20" spans="1:11">
      <c r="A20" s="134" t="s">
        <v>42</v>
      </c>
      <c r="B20" s="134">
        <f>ROUND(VALUE(SUBSTITUTE(実質収支比率等に係る経年分析!F$47,"▲","-")),2)</f>
        <v>18.079999999999998</v>
      </c>
      <c r="C20" s="134">
        <f>ROUND(VALUE(SUBSTITUTE(実質収支比率等に係る経年分析!G$47,"▲","-")),2)</f>
        <v>18.36</v>
      </c>
      <c r="D20" s="134">
        <f>ROUND(VALUE(SUBSTITUTE(実質収支比率等に係る経年分析!H$47,"▲","-")),2)</f>
        <v>20.79</v>
      </c>
      <c r="E20" s="134">
        <f>ROUND(VALUE(SUBSTITUTE(実質収支比率等に係る経年分析!I$47,"▲","-")),2)</f>
        <v>18.48</v>
      </c>
      <c r="F20" s="134">
        <f>ROUND(VALUE(SUBSTITUTE(実質収支比率等に係る経年分析!J$47,"▲","-")),2)</f>
        <v>18.899999999999999</v>
      </c>
    </row>
    <row r="21" spans="1:11">
      <c r="A21" s="134" t="s">
        <v>43</v>
      </c>
      <c r="B21" s="134">
        <f>IF(ISNUMBER(VALUE(SUBSTITUTE(実質収支比率等に係る経年分析!F$49,"▲","-"))),ROUND(VALUE(SUBSTITUTE(実質収支比率等に係る経年分析!F$49,"▲","-")),2),NA())</f>
        <v>0.53</v>
      </c>
      <c r="C21" s="134">
        <f>IF(ISNUMBER(VALUE(SUBSTITUTE(実質収支比率等に係る経年分析!G$49,"▲","-"))),ROUND(VALUE(SUBSTITUTE(実質収支比率等に係る経年分析!G$49,"▲","-")),2),NA())</f>
        <v>0.63</v>
      </c>
      <c r="D21" s="134">
        <f>IF(ISNUMBER(VALUE(SUBSTITUTE(実質収支比率等に係る経年分析!H$49,"▲","-"))),ROUND(VALUE(SUBSTITUTE(実質収支比率等に係る経年分析!H$49,"▲","-")),2),NA())</f>
        <v>1.64</v>
      </c>
      <c r="E21" s="134">
        <f>IF(ISNUMBER(VALUE(SUBSTITUTE(実質収支比率等に係る経年分析!I$49,"▲","-"))),ROUND(VALUE(SUBSTITUTE(実質収支比率等に係る経年分析!I$49,"▲","-")),2),NA())</f>
        <v>-3.68</v>
      </c>
      <c r="F21" s="134">
        <f>IF(ISNUMBER(VALUE(SUBSTITUTE(実質収支比率等に係る経年分析!J$49,"▲","-"))),ROUND(VALUE(SUBSTITUTE(実質収支比率等に係る経年分析!J$49,"▲","-")),2),NA())</f>
        <v>2.39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0.28000000000000003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0.28000000000000003</v>
      </c>
    </row>
    <row r="31" spans="1:11">
      <c r="A31" s="135" t="str">
        <f>IF(連結実質赤字比率に係る赤字・黒字の構成分析!C$39="",NA(),連結実質赤字比率に係る赤字・黒字の構成分析!C$39)</f>
        <v>貯木場事業特別会計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c r="A32" s="135" t="str">
        <f>IF(連結実質赤字比率に係る赤字・黒字の構成分析!C$38="",NA(),連結実質赤字比率に係る赤字・黒字の構成分析!C$38)</f>
        <v>工業用地造成事業特別会計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3.89</v>
      </c>
    </row>
    <row r="35" spans="1:16">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9.2799999999999994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9.7200000000000006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5570</v>
      </c>
      <c r="E42" s="136"/>
      <c r="F42" s="136"/>
      <c r="G42" s="136">
        <f>'実質公債費比率（分子）の構造'!L$52</f>
        <v>5627</v>
      </c>
      <c r="H42" s="136"/>
      <c r="I42" s="136"/>
      <c r="J42" s="136">
        <f>'実質公債費比率（分子）の構造'!M$52</f>
        <v>5956</v>
      </c>
      <c r="K42" s="136"/>
      <c r="L42" s="136"/>
      <c r="M42" s="136">
        <f>'実質公債費比率（分子）の構造'!N$52</f>
        <v>6013</v>
      </c>
      <c r="N42" s="136"/>
      <c r="O42" s="136"/>
      <c r="P42" s="136">
        <f>'実質公債費比率（分子）の構造'!O$52</f>
        <v>5841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76</v>
      </c>
      <c r="C44" s="136"/>
      <c r="D44" s="136"/>
      <c r="E44" s="136">
        <f>'実質公債費比率（分子）の構造'!L$50</f>
        <v>57</v>
      </c>
      <c r="F44" s="136"/>
      <c r="G44" s="136"/>
      <c r="H44" s="136">
        <f>'実質公債費比率（分子）の構造'!M$50</f>
        <v>48</v>
      </c>
      <c r="I44" s="136"/>
      <c r="J44" s="136"/>
      <c r="K44" s="136">
        <f>'実質公債費比率（分子）の構造'!N$50</f>
        <v>41</v>
      </c>
      <c r="L44" s="136"/>
      <c r="M44" s="136"/>
      <c r="N44" s="136">
        <f>'実質公債費比率（分子）の構造'!O$50</f>
        <v>39</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1241</v>
      </c>
      <c r="C46" s="136"/>
      <c r="D46" s="136"/>
      <c r="E46" s="136">
        <f>'実質公債費比率（分子）の構造'!L$48</f>
        <v>1345</v>
      </c>
      <c r="F46" s="136"/>
      <c r="G46" s="136"/>
      <c r="H46" s="136">
        <f>'実質公債費比率（分子）の構造'!M$48</f>
        <v>1599</v>
      </c>
      <c r="I46" s="136"/>
      <c r="J46" s="136"/>
      <c r="K46" s="136">
        <f>'実質公債費比率（分子）の構造'!N$48</f>
        <v>1704</v>
      </c>
      <c r="L46" s="136"/>
      <c r="M46" s="136"/>
      <c r="N46" s="136">
        <f>'実質公債費比率（分子）の構造'!O$48</f>
        <v>1652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5693</v>
      </c>
      <c r="C49" s="136"/>
      <c r="D49" s="136"/>
      <c r="E49" s="136">
        <f>'実質公債費比率（分子）の構造'!L$45</f>
        <v>5710</v>
      </c>
      <c r="F49" s="136"/>
      <c r="G49" s="136"/>
      <c r="H49" s="136">
        <f>'実質公債費比率（分子）の構造'!M$45</f>
        <v>5795</v>
      </c>
      <c r="I49" s="136"/>
      <c r="J49" s="136"/>
      <c r="K49" s="136">
        <f>'実質公債費比率（分子）の構造'!N$45</f>
        <v>5745</v>
      </c>
      <c r="L49" s="136"/>
      <c r="M49" s="136"/>
      <c r="N49" s="136">
        <f>'実質公債費比率（分子）の構造'!O$45</f>
        <v>5281</v>
      </c>
      <c r="O49" s="136"/>
      <c r="P49" s="136"/>
    </row>
    <row r="50" spans="1:16">
      <c r="A50" s="136" t="s">
        <v>58</v>
      </c>
      <c r="B50" s="136" t="e">
        <f>NA()</f>
        <v>#N/A</v>
      </c>
      <c r="C50" s="136">
        <f>IF(ISNUMBER('実質公債費比率（分子）の構造'!K$53),'実質公債費比率（分子）の構造'!K$53,NA())</f>
        <v>1440</v>
      </c>
      <c r="D50" s="136" t="e">
        <f>NA()</f>
        <v>#N/A</v>
      </c>
      <c r="E50" s="136" t="e">
        <f>NA()</f>
        <v>#N/A</v>
      </c>
      <c r="F50" s="136">
        <f>IF(ISNUMBER('実質公債費比率（分子）の構造'!L$53),'実質公債費比率（分子）の構造'!L$53,NA())</f>
        <v>1485</v>
      </c>
      <c r="G50" s="136" t="e">
        <f>NA()</f>
        <v>#N/A</v>
      </c>
      <c r="H50" s="136" t="e">
        <f>NA()</f>
        <v>#N/A</v>
      </c>
      <c r="I50" s="136">
        <f>IF(ISNUMBER('実質公債費比率（分子）の構造'!M$53),'実質公債費比率（分子）の構造'!M$53,NA())</f>
        <v>1486</v>
      </c>
      <c r="J50" s="136" t="e">
        <f>NA()</f>
        <v>#N/A</v>
      </c>
      <c r="K50" s="136" t="e">
        <f>NA()</f>
        <v>#N/A</v>
      </c>
      <c r="L50" s="136">
        <f>IF(ISNUMBER('実質公債費比率（分子）の構造'!N$53),'実質公債費比率（分子）の構造'!N$53,NA())</f>
        <v>1477</v>
      </c>
      <c r="M50" s="136" t="e">
        <f>NA()</f>
        <v>#N/A</v>
      </c>
      <c r="N50" s="136" t="e">
        <f>NA()</f>
        <v>#N/A</v>
      </c>
      <c r="O50" s="136">
        <f>IF(ISNUMBER('実質公債費比率（分子）の構造'!O$53),'実質公債費比率（分子）の構造'!O$53,NA())</f>
        <v>1131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51651</v>
      </c>
      <c r="E56" s="135"/>
      <c r="F56" s="135"/>
      <c r="G56" s="135">
        <f>'将来負担比率（分子）の構造'!J$51</f>
        <v>52759</v>
      </c>
      <c r="H56" s="135"/>
      <c r="I56" s="135"/>
      <c r="J56" s="135">
        <f>'将来負担比率（分子）の構造'!K$51</f>
        <v>53223</v>
      </c>
      <c r="K56" s="135"/>
      <c r="L56" s="135"/>
      <c r="M56" s="135">
        <f>'将来負担比率（分子）の構造'!L$51</f>
        <v>53407</v>
      </c>
      <c r="N56" s="135"/>
      <c r="O56" s="135"/>
      <c r="P56" s="135">
        <f>'将来負担比率（分子）の構造'!M$51</f>
        <v>53143</v>
      </c>
    </row>
    <row r="57" spans="1:16">
      <c r="A57" s="135" t="s">
        <v>34</v>
      </c>
      <c r="B57" s="135"/>
      <c r="C57" s="135"/>
      <c r="D57" s="135">
        <f>'将来負担比率（分子）の構造'!I$50</f>
        <v>18675</v>
      </c>
      <c r="E57" s="135"/>
      <c r="F57" s="135"/>
      <c r="G57" s="135">
        <f>'将来負担比率（分子）の構造'!J$50</f>
        <v>17510</v>
      </c>
      <c r="H57" s="135"/>
      <c r="I57" s="135"/>
      <c r="J57" s="135">
        <f>'将来負担比率（分子）の構造'!K$50</f>
        <v>17160</v>
      </c>
      <c r="K57" s="135"/>
      <c r="L57" s="135"/>
      <c r="M57" s="135">
        <f>'将来負担比率（分子）の構造'!L$50</f>
        <v>16007</v>
      </c>
      <c r="N57" s="135"/>
      <c r="O57" s="135"/>
      <c r="P57" s="135">
        <f>'将来負担比率（分子）の構造'!M$50</f>
        <v>15709</v>
      </c>
    </row>
    <row r="58" spans="1:16">
      <c r="A58" s="135" t="s">
        <v>33</v>
      </c>
      <c r="B58" s="135"/>
      <c r="C58" s="135"/>
      <c r="D58" s="135">
        <f>'将来負担比率（分子）の構造'!I$49</f>
        <v>9872</v>
      </c>
      <c r="E58" s="135"/>
      <c r="F58" s="135"/>
      <c r="G58" s="135">
        <f>'将来負担比率（分子）の構造'!J$49</f>
        <v>11290</v>
      </c>
      <c r="H58" s="135"/>
      <c r="I58" s="135"/>
      <c r="J58" s="135">
        <f>'将来負担比率（分子）の構造'!K$49</f>
        <v>12239</v>
      </c>
      <c r="K58" s="135"/>
      <c r="L58" s="135"/>
      <c r="M58" s="135">
        <f>'将来負担比率（分子）の構造'!L$49</f>
        <v>11623</v>
      </c>
      <c r="N58" s="135"/>
      <c r="O58" s="135"/>
      <c r="P58" s="135">
        <f>'将来負担比率（分子）の構造'!M$49</f>
        <v>11189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8417</v>
      </c>
      <c r="C62" s="135"/>
      <c r="D62" s="135"/>
      <c r="E62" s="135">
        <f>'将来負担比率（分子）の構造'!J$45</f>
        <v>8443</v>
      </c>
      <c r="F62" s="135"/>
      <c r="G62" s="135"/>
      <c r="H62" s="135">
        <f>'将来負担比率（分子）の構造'!K$45</f>
        <v>7990</v>
      </c>
      <c r="I62" s="135"/>
      <c r="J62" s="135"/>
      <c r="K62" s="135">
        <f>'将来負担比率（分子）の構造'!L$45</f>
        <v>7756</v>
      </c>
      <c r="L62" s="135"/>
      <c r="M62" s="135"/>
      <c r="N62" s="135">
        <f>'将来負担比率（分子）の構造'!M$45</f>
        <v>8033</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21759</v>
      </c>
      <c r="C64" s="135"/>
      <c r="D64" s="135"/>
      <c r="E64" s="135">
        <f>'将来負担比率（分子）の構造'!J$43</f>
        <v>21420</v>
      </c>
      <c r="F64" s="135"/>
      <c r="G64" s="135"/>
      <c r="H64" s="135">
        <f>'将来負担比率（分子）の構造'!K$43</f>
        <v>21904</v>
      </c>
      <c r="I64" s="135"/>
      <c r="J64" s="135"/>
      <c r="K64" s="135">
        <f>'将来負担比率（分子）の構造'!L$43</f>
        <v>22597</v>
      </c>
      <c r="L64" s="135"/>
      <c r="M64" s="135"/>
      <c r="N64" s="135">
        <f>'将来負担比率（分子）の構造'!M$43</f>
        <v>22850</v>
      </c>
      <c r="O64" s="135"/>
      <c r="P64" s="135"/>
    </row>
    <row r="65" spans="1:16">
      <c r="A65" s="135" t="s">
        <v>25</v>
      </c>
      <c r="B65" s="135">
        <f>'将来負担比率（分子）の構造'!I$42</f>
        <v>266</v>
      </c>
      <c r="C65" s="135"/>
      <c r="D65" s="135"/>
      <c r="E65" s="135">
        <f>'将来負担比率（分子）の構造'!J$42</f>
        <v>221</v>
      </c>
      <c r="F65" s="135"/>
      <c r="G65" s="135"/>
      <c r="H65" s="135">
        <f>'将来負担比率（分子）の構造'!K$42</f>
        <v>174</v>
      </c>
      <c r="I65" s="135"/>
      <c r="J65" s="135"/>
      <c r="K65" s="135">
        <f>'将来負担比率（分子）の構造'!L$42</f>
        <v>133</v>
      </c>
      <c r="L65" s="135"/>
      <c r="M65" s="135"/>
      <c r="N65" s="135">
        <f>'将来負担比率（分子）の構造'!M$42</f>
        <v>94</v>
      </c>
      <c r="O65" s="135"/>
      <c r="P65" s="135"/>
    </row>
    <row r="66" spans="1:16">
      <c r="A66" s="135" t="s">
        <v>24</v>
      </c>
      <c r="B66" s="135">
        <f>'将来負担比率（分子）の構造'!I$41</f>
        <v>48209</v>
      </c>
      <c r="C66" s="135"/>
      <c r="D66" s="135"/>
      <c r="E66" s="135">
        <f>'将来負担比率（分子）の構造'!J$41</f>
        <v>48528</v>
      </c>
      <c r="F66" s="135"/>
      <c r="G66" s="135"/>
      <c r="H66" s="135">
        <f>'将来負担比率（分子）の構造'!K$41</f>
        <v>48433</v>
      </c>
      <c r="I66" s="135"/>
      <c r="J66" s="135"/>
      <c r="K66" s="135">
        <f>'将来負担比率（分子）の構造'!L$41</f>
        <v>48388</v>
      </c>
      <c r="L66" s="135"/>
      <c r="M66" s="135"/>
      <c r="N66" s="135">
        <f>'将来負担比率（分子）の構造'!M$41</f>
        <v>48623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19264958</v>
      </c>
      <c r="S5" s="639"/>
      <c r="T5" s="639"/>
      <c r="U5" s="639"/>
      <c r="V5" s="639"/>
      <c r="W5" s="639"/>
      <c r="X5" s="639"/>
      <c r="Y5" s="686"/>
      <c r="Z5" s="699">
        <v>39</v>
      </c>
      <c r="AA5" s="699"/>
      <c r="AB5" s="699"/>
      <c r="AC5" s="699"/>
      <c r="AD5" s="700">
        <v>18102298</v>
      </c>
      <c r="AE5" s="700"/>
      <c r="AF5" s="700"/>
      <c r="AG5" s="700"/>
      <c r="AH5" s="700"/>
      <c r="AI5" s="700"/>
      <c r="AJ5" s="700"/>
      <c r="AK5" s="700"/>
      <c r="AL5" s="687">
        <v>68.2</v>
      </c>
      <c r="AM5" s="656"/>
      <c r="AN5" s="656"/>
      <c r="AO5" s="688"/>
      <c r="AP5" s="675" t="s">
        <v>209</v>
      </c>
      <c r="AQ5" s="676"/>
      <c r="AR5" s="676"/>
      <c r="AS5" s="676"/>
      <c r="AT5" s="676"/>
      <c r="AU5" s="676"/>
      <c r="AV5" s="676"/>
      <c r="AW5" s="676"/>
      <c r="AX5" s="676"/>
      <c r="AY5" s="676"/>
      <c r="AZ5" s="676"/>
      <c r="BA5" s="676"/>
      <c r="BB5" s="676"/>
      <c r="BC5" s="676"/>
      <c r="BD5" s="676"/>
      <c r="BE5" s="676"/>
      <c r="BF5" s="677"/>
      <c r="BG5" s="588">
        <v>18101801</v>
      </c>
      <c r="BH5" s="589"/>
      <c r="BI5" s="589"/>
      <c r="BJ5" s="589"/>
      <c r="BK5" s="589"/>
      <c r="BL5" s="589"/>
      <c r="BM5" s="589"/>
      <c r="BN5" s="590"/>
      <c r="BO5" s="641">
        <v>94</v>
      </c>
      <c r="BP5" s="641"/>
      <c r="BQ5" s="641"/>
      <c r="BR5" s="641"/>
      <c r="BS5" s="642">
        <v>448104</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343984</v>
      </c>
      <c r="S6" s="589"/>
      <c r="T6" s="589"/>
      <c r="U6" s="589"/>
      <c r="V6" s="589"/>
      <c r="W6" s="589"/>
      <c r="X6" s="589"/>
      <c r="Y6" s="590"/>
      <c r="Z6" s="641">
        <v>0.7</v>
      </c>
      <c r="AA6" s="641"/>
      <c r="AB6" s="641"/>
      <c r="AC6" s="641"/>
      <c r="AD6" s="642">
        <v>343984</v>
      </c>
      <c r="AE6" s="642"/>
      <c r="AF6" s="642"/>
      <c r="AG6" s="642"/>
      <c r="AH6" s="642"/>
      <c r="AI6" s="642"/>
      <c r="AJ6" s="642"/>
      <c r="AK6" s="642"/>
      <c r="AL6" s="611">
        <v>1.3</v>
      </c>
      <c r="AM6" s="643"/>
      <c r="AN6" s="643"/>
      <c r="AO6" s="644"/>
      <c r="AP6" s="585" t="s">
        <v>214</v>
      </c>
      <c r="AQ6" s="586"/>
      <c r="AR6" s="586"/>
      <c r="AS6" s="586"/>
      <c r="AT6" s="586"/>
      <c r="AU6" s="586"/>
      <c r="AV6" s="586"/>
      <c r="AW6" s="586"/>
      <c r="AX6" s="586"/>
      <c r="AY6" s="586"/>
      <c r="AZ6" s="586"/>
      <c r="BA6" s="586"/>
      <c r="BB6" s="586"/>
      <c r="BC6" s="586"/>
      <c r="BD6" s="586"/>
      <c r="BE6" s="586"/>
      <c r="BF6" s="587"/>
      <c r="BG6" s="588">
        <v>18101801</v>
      </c>
      <c r="BH6" s="589"/>
      <c r="BI6" s="589"/>
      <c r="BJ6" s="589"/>
      <c r="BK6" s="589"/>
      <c r="BL6" s="589"/>
      <c r="BM6" s="589"/>
      <c r="BN6" s="590"/>
      <c r="BO6" s="641">
        <v>94</v>
      </c>
      <c r="BP6" s="641"/>
      <c r="BQ6" s="641"/>
      <c r="BR6" s="641"/>
      <c r="BS6" s="642">
        <v>448104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395892</v>
      </c>
      <c r="CS6" s="589"/>
      <c r="CT6" s="589"/>
      <c r="CU6" s="589"/>
      <c r="CV6" s="589"/>
      <c r="CW6" s="589"/>
      <c r="CX6" s="589"/>
      <c r="CY6" s="590"/>
      <c r="CZ6" s="641">
        <v>0.8</v>
      </c>
      <c r="DA6" s="641"/>
      <c r="DB6" s="641"/>
      <c r="DC6" s="641"/>
      <c r="DD6" s="594" t="s">
        <v>216</v>
      </c>
      <c r="DE6" s="589"/>
      <c r="DF6" s="589"/>
      <c r="DG6" s="589"/>
      <c r="DH6" s="589"/>
      <c r="DI6" s="589"/>
      <c r="DJ6" s="589"/>
      <c r="DK6" s="589"/>
      <c r="DL6" s="589"/>
      <c r="DM6" s="589"/>
      <c r="DN6" s="589"/>
      <c r="DO6" s="589"/>
      <c r="DP6" s="590"/>
      <c r="DQ6" s="594">
        <v>395892</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43954</v>
      </c>
      <c r="S7" s="589"/>
      <c r="T7" s="589"/>
      <c r="U7" s="589"/>
      <c r="V7" s="589"/>
      <c r="W7" s="589"/>
      <c r="X7" s="589"/>
      <c r="Y7" s="590"/>
      <c r="Z7" s="641">
        <v>0.1</v>
      </c>
      <c r="AA7" s="641"/>
      <c r="AB7" s="641"/>
      <c r="AC7" s="641"/>
      <c r="AD7" s="642">
        <v>43954</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8147723</v>
      </c>
      <c r="BH7" s="589"/>
      <c r="BI7" s="589"/>
      <c r="BJ7" s="589"/>
      <c r="BK7" s="589"/>
      <c r="BL7" s="589"/>
      <c r="BM7" s="589"/>
      <c r="BN7" s="590"/>
      <c r="BO7" s="641">
        <v>42.3</v>
      </c>
      <c r="BP7" s="641"/>
      <c r="BQ7" s="641"/>
      <c r="BR7" s="641"/>
      <c r="BS7" s="642">
        <v>448104</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5177271</v>
      </c>
      <c r="CS7" s="589"/>
      <c r="CT7" s="589"/>
      <c r="CU7" s="589"/>
      <c r="CV7" s="589"/>
      <c r="CW7" s="589"/>
      <c r="CX7" s="589"/>
      <c r="CY7" s="590"/>
      <c r="CZ7" s="641">
        <v>10.8</v>
      </c>
      <c r="DA7" s="641"/>
      <c r="DB7" s="641"/>
      <c r="DC7" s="641"/>
      <c r="DD7" s="594">
        <v>431405</v>
      </c>
      <c r="DE7" s="589"/>
      <c r="DF7" s="589"/>
      <c r="DG7" s="589"/>
      <c r="DH7" s="589"/>
      <c r="DI7" s="589"/>
      <c r="DJ7" s="589"/>
      <c r="DK7" s="589"/>
      <c r="DL7" s="589"/>
      <c r="DM7" s="589"/>
      <c r="DN7" s="589"/>
      <c r="DO7" s="589"/>
      <c r="DP7" s="590"/>
      <c r="DQ7" s="594">
        <v>4322600</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87885</v>
      </c>
      <c r="S8" s="589"/>
      <c r="T8" s="589"/>
      <c r="U8" s="589"/>
      <c r="V8" s="589"/>
      <c r="W8" s="589"/>
      <c r="X8" s="589"/>
      <c r="Y8" s="590"/>
      <c r="Z8" s="641">
        <v>0.2</v>
      </c>
      <c r="AA8" s="641"/>
      <c r="AB8" s="641"/>
      <c r="AC8" s="641"/>
      <c r="AD8" s="642">
        <v>87885</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195854</v>
      </c>
      <c r="BH8" s="589"/>
      <c r="BI8" s="589"/>
      <c r="BJ8" s="589"/>
      <c r="BK8" s="589"/>
      <c r="BL8" s="589"/>
      <c r="BM8" s="589"/>
      <c r="BN8" s="590"/>
      <c r="BO8" s="641">
        <v>1</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17764081</v>
      </c>
      <c r="CS8" s="589"/>
      <c r="CT8" s="589"/>
      <c r="CU8" s="589"/>
      <c r="CV8" s="589"/>
      <c r="CW8" s="589"/>
      <c r="CX8" s="589"/>
      <c r="CY8" s="590"/>
      <c r="CZ8" s="641">
        <v>37.1</v>
      </c>
      <c r="DA8" s="641"/>
      <c r="DB8" s="641"/>
      <c r="DC8" s="641"/>
      <c r="DD8" s="594">
        <v>49845</v>
      </c>
      <c r="DE8" s="589"/>
      <c r="DF8" s="589"/>
      <c r="DG8" s="589"/>
      <c r="DH8" s="589"/>
      <c r="DI8" s="589"/>
      <c r="DJ8" s="589"/>
      <c r="DK8" s="589"/>
      <c r="DL8" s="589"/>
      <c r="DM8" s="589"/>
      <c r="DN8" s="589"/>
      <c r="DO8" s="589"/>
      <c r="DP8" s="590"/>
      <c r="DQ8" s="594">
        <v>8889026</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88475</v>
      </c>
      <c r="S9" s="589"/>
      <c r="T9" s="589"/>
      <c r="U9" s="589"/>
      <c r="V9" s="589"/>
      <c r="W9" s="589"/>
      <c r="X9" s="589"/>
      <c r="Y9" s="590"/>
      <c r="Z9" s="641">
        <v>0.2</v>
      </c>
      <c r="AA9" s="641"/>
      <c r="AB9" s="641"/>
      <c r="AC9" s="641"/>
      <c r="AD9" s="642">
        <v>88475</v>
      </c>
      <c r="AE9" s="642"/>
      <c r="AF9" s="642"/>
      <c r="AG9" s="642"/>
      <c r="AH9" s="642"/>
      <c r="AI9" s="642"/>
      <c r="AJ9" s="642"/>
      <c r="AK9" s="642"/>
      <c r="AL9" s="611">
        <v>0.3</v>
      </c>
      <c r="AM9" s="643"/>
      <c r="AN9" s="643"/>
      <c r="AO9" s="644"/>
      <c r="AP9" s="585" t="s">
        <v>225</v>
      </c>
      <c r="AQ9" s="586"/>
      <c r="AR9" s="586"/>
      <c r="AS9" s="586"/>
      <c r="AT9" s="586"/>
      <c r="AU9" s="586"/>
      <c r="AV9" s="586"/>
      <c r="AW9" s="586"/>
      <c r="AX9" s="586"/>
      <c r="AY9" s="586"/>
      <c r="AZ9" s="586"/>
      <c r="BA9" s="586"/>
      <c r="BB9" s="586"/>
      <c r="BC9" s="586"/>
      <c r="BD9" s="586"/>
      <c r="BE9" s="586"/>
      <c r="BF9" s="587"/>
      <c r="BG9" s="588">
        <v>5352869</v>
      </c>
      <c r="BH9" s="589"/>
      <c r="BI9" s="589"/>
      <c r="BJ9" s="589"/>
      <c r="BK9" s="589"/>
      <c r="BL9" s="589"/>
      <c r="BM9" s="589"/>
      <c r="BN9" s="590"/>
      <c r="BO9" s="641">
        <v>27.8</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3507619</v>
      </c>
      <c r="CS9" s="589"/>
      <c r="CT9" s="589"/>
      <c r="CU9" s="589"/>
      <c r="CV9" s="589"/>
      <c r="CW9" s="589"/>
      <c r="CX9" s="589"/>
      <c r="CY9" s="590"/>
      <c r="CZ9" s="641">
        <v>7.3</v>
      </c>
      <c r="DA9" s="641"/>
      <c r="DB9" s="641"/>
      <c r="DC9" s="641"/>
      <c r="DD9" s="594">
        <v>868922</v>
      </c>
      <c r="DE9" s="589"/>
      <c r="DF9" s="589"/>
      <c r="DG9" s="589"/>
      <c r="DH9" s="589"/>
      <c r="DI9" s="589"/>
      <c r="DJ9" s="589"/>
      <c r="DK9" s="589"/>
      <c r="DL9" s="589"/>
      <c r="DM9" s="589"/>
      <c r="DN9" s="589"/>
      <c r="DO9" s="589"/>
      <c r="DP9" s="590"/>
      <c r="DQ9" s="594">
        <v>2800529</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2296865</v>
      </c>
      <c r="S10" s="589"/>
      <c r="T10" s="589"/>
      <c r="U10" s="589"/>
      <c r="V10" s="589"/>
      <c r="W10" s="589"/>
      <c r="X10" s="589"/>
      <c r="Y10" s="590"/>
      <c r="Z10" s="641">
        <v>4.7</v>
      </c>
      <c r="AA10" s="641"/>
      <c r="AB10" s="641"/>
      <c r="AC10" s="641"/>
      <c r="AD10" s="642">
        <v>2296865</v>
      </c>
      <c r="AE10" s="642"/>
      <c r="AF10" s="642"/>
      <c r="AG10" s="642"/>
      <c r="AH10" s="642"/>
      <c r="AI10" s="642"/>
      <c r="AJ10" s="642"/>
      <c r="AK10" s="642"/>
      <c r="AL10" s="611">
        <v>8.6999999999999993</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340631</v>
      </c>
      <c r="BH10" s="589"/>
      <c r="BI10" s="589"/>
      <c r="BJ10" s="589"/>
      <c r="BK10" s="589"/>
      <c r="BL10" s="589"/>
      <c r="BM10" s="589"/>
      <c r="BN10" s="590"/>
      <c r="BO10" s="641">
        <v>1.8</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372852</v>
      </c>
      <c r="CS10" s="589"/>
      <c r="CT10" s="589"/>
      <c r="CU10" s="589"/>
      <c r="CV10" s="589"/>
      <c r="CW10" s="589"/>
      <c r="CX10" s="589"/>
      <c r="CY10" s="590"/>
      <c r="CZ10" s="641">
        <v>0.8</v>
      </c>
      <c r="DA10" s="641"/>
      <c r="DB10" s="641"/>
      <c r="DC10" s="641"/>
      <c r="DD10" s="594" t="s">
        <v>222</v>
      </c>
      <c r="DE10" s="589"/>
      <c r="DF10" s="589"/>
      <c r="DG10" s="589"/>
      <c r="DH10" s="589"/>
      <c r="DI10" s="589"/>
      <c r="DJ10" s="589"/>
      <c r="DK10" s="589"/>
      <c r="DL10" s="589"/>
      <c r="DM10" s="589"/>
      <c r="DN10" s="589"/>
      <c r="DO10" s="589"/>
      <c r="DP10" s="590"/>
      <c r="DQ10" s="594">
        <v>24008</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40148</v>
      </c>
      <c r="S11" s="589"/>
      <c r="T11" s="589"/>
      <c r="U11" s="589"/>
      <c r="V11" s="589"/>
      <c r="W11" s="589"/>
      <c r="X11" s="589"/>
      <c r="Y11" s="590"/>
      <c r="Z11" s="641">
        <v>0.1</v>
      </c>
      <c r="AA11" s="641"/>
      <c r="AB11" s="641"/>
      <c r="AC11" s="641"/>
      <c r="AD11" s="642">
        <v>40148</v>
      </c>
      <c r="AE11" s="642"/>
      <c r="AF11" s="642"/>
      <c r="AG11" s="642"/>
      <c r="AH11" s="642"/>
      <c r="AI11" s="642"/>
      <c r="AJ11" s="642"/>
      <c r="AK11" s="642"/>
      <c r="AL11" s="611">
        <v>0.2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2258369</v>
      </c>
      <c r="BH11" s="589"/>
      <c r="BI11" s="589"/>
      <c r="BJ11" s="589"/>
      <c r="BK11" s="589"/>
      <c r="BL11" s="589"/>
      <c r="BM11" s="589"/>
      <c r="BN11" s="590"/>
      <c r="BO11" s="641">
        <v>11.7</v>
      </c>
      <c r="BP11" s="641"/>
      <c r="BQ11" s="641"/>
      <c r="BR11" s="641"/>
      <c r="BS11" s="594">
        <v>448104</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556766</v>
      </c>
      <c r="CS11" s="589"/>
      <c r="CT11" s="589"/>
      <c r="CU11" s="589"/>
      <c r="CV11" s="589"/>
      <c r="CW11" s="589"/>
      <c r="CX11" s="589"/>
      <c r="CY11" s="590"/>
      <c r="CZ11" s="641">
        <v>1.2</v>
      </c>
      <c r="DA11" s="641"/>
      <c r="DB11" s="641"/>
      <c r="DC11" s="641"/>
      <c r="DD11" s="594">
        <v>154926</v>
      </c>
      <c r="DE11" s="589"/>
      <c r="DF11" s="589"/>
      <c r="DG11" s="589"/>
      <c r="DH11" s="589"/>
      <c r="DI11" s="589"/>
      <c r="DJ11" s="589"/>
      <c r="DK11" s="589"/>
      <c r="DL11" s="589"/>
      <c r="DM11" s="589"/>
      <c r="DN11" s="589"/>
      <c r="DO11" s="589"/>
      <c r="DP11" s="590"/>
      <c r="DQ11" s="594">
        <v>446483</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8794296</v>
      </c>
      <c r="BH12" s="589"/>
      <c r="BI12" s="589"/>
      <c r="BJ12" s="589"/>
      <c r="BK12" s="589"/>
      <c r="BL12" s="589"/>
      <c r="BM12" s="589"/>
      <c r="BN12" s="590"/>
      <c r="BO12" s="641">
        <v>45.6</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2662894</v>
      </c>
      <c r="CS12" s="589"/>
      <c r="CT12" s="589"/>
      <c r="CU12" s="589"/>
      <c r="CV12" s="589"/>
      <c r="CW12" s="589"/>
      <c r="CX12" s="589"/>
      <c r="CY12" s="590"/>
      <c r="CZ12" s="641">
        <v>5.6</v>
      </c>
      <c r="DA12" s="641"/>
      <c r="DB12" s="641"/>
      <c r="DC12" s="641"/>
      <c r="DD12" s="594">
        <v>1030160</v>
      </c>
      <c r="DE12" s="589"/>
      <c r="DF12" s="589"/>
      <c r="DG12" s="589"/>
      <c r="DH12" s="589"/>
      <c r="DI12" s="589"/>
      <c r="DJ12" s="589"/>
      <c r="DK12" s="589"/>
      <c r="DL12" s="589"/>
      <c r="DM12" s="589"/>
      <c r="DN12" s="589"/>
      <c r="DO12" s="589"/>
      <c r="DP12" s="590"/>
      <c r="DQ12" s="594">
        <v>1238283</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42018</v>
      </c>
      <c r="S13" s="589"/>
      <c r="T13" s="589"/>
      <c r="U13" s="589"/>
      <c r="V13" s="589"/>
      <c r="W13" s="589"/>
      <c r="X13" s="589"/>
      <c r="Y13" s="590"/>
      <c r="Z13" s="641">
        <v>0.1</v>
      </c>
      <c r="AA13" s="641"/>
      <c r="AB13" s="641"/>
      <c r="AC13" s="641"/>
      <c r="AD13" s="642">
        <v>42018</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8782539</v>
      </c>
      <c r="BH13" s="589"/>
      <c r="BI13" s="589"/>
      <c r="BJ13" s="589"/>
      <c r="BK13" s="589"/>
      <c r="BL13" s="589"/>
      <c r="BM13" s="589"/>
      <c r="BN13" s="590"/>
      <c r="BO13" s="641">
        <v>45.6</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4762758</v>
      </c>
      <c r="CS13" s="589"/>
      <c r="CT13" s="589"/>
      <c r="CU13" s="589"/>
      <c r="CV13" s="589"/>
      <c r="CW13" s="589"/>
      <c r="CX13" s="589"/>
      <c r="CY13" s="590"/>
      <c r="CZ13" s="641">
        <v>9.9</v>
      </c>
      <c r="DA13" s="641"/>
      <c r="DB13" s="641"/>
      <c r="DC13" s="641"/>
      <c r="DD13" s="594">
        <v>1661499</v>
      </c>
      <c r="DE13" s="589"/>
      <c r="DF13" s="589"/>
      <c r="DG13" s="589"/>
      <c r="DH13" s="589"/>
      <c r="DI13" s="589"/>
      <c r="DJ13" s="589"/>
      <c r="DK13" s="589"/>
      <c r="DL13" s="589"/>
      <c r="DM13" s="589"/>
      <c r="DN13" s="589"/>
      <c r="DO13" s="589"/>
      <c r="DP13" s="590"/>
      <c r="DQ13" s="594">
        <v>3321262</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288263</v>
      </c>
      <c r="BH14" s="589"/>
      <c r="BI14" s="589"/>
      <c r="BJ14" s="589"/>
      <c r="BK14" s="589"/>
      <c r="BL14" s="589"/>
      <c r="BM14" s="589"/>
      <c r="BN14" s="590"/>
      <c r="BO14" s="641">
        <v>1.5</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1709766</v>
      </c>
      <c r="CS14" s="589"/>
      <c r="CT14" s="589"/>
      <c r="CU14" s="589"/>
      <c r="CV14" s="589"/>
      <c r="CW14" s="589"/>
      <c r="CX14" s="589"/>
      <c r="CY14" s="590"/>
      <c r="CZ14" s="641">
        <v>3.6</v>
      </c>
      <c r="DA14" s="641"/>
      <c r="DB14" s="641"/>
      <c r="DC14" s="641"/>
      <c r="DD14" s="594">
        <v>416657</v>
      </c>
      <c r="DE14" s="589"/>
      <c r="DF14" s="589"/>
      <c r="DG14" s="589"/>
      <c r="DH14" s="589"/>
      <c r="DI14" s="589"/>
      <c r="DJ14" s="589"/>
      <c r="DK14" s="589"/>
      <c r="DL14" s="589"/>
      <c r="DM14" s="589"/>
      <c r="DN14" s="589"/>
      <c r="DO14" s="589"/>
      <c r="DP14" s="590"/>
      <c r="DQ14" s="594">
        <v>1391585</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70323</v>
      </c>
      <c r="S15" s="589"/>
      <c r="T15" s="589"/>
      <c r="U15" s="589"/>
      <c r="V15" s="589"/>
      <c r="W15" s="589"/>
      <c r="X15" s="589"/>
      <c r="Y15" s="590"/>
      <c r="Z15" s="641">
        <v>0.1</v>
      </c>
      <c r="AA15" s="641"/>
      <c r="AB15" s="641"/>
      <c r="AC15" s="641"/>
      <c r="AD15" s="642">
        <v>70323</v>
      </c>
      <c r="AE15" s="642"/>
      <c r="AF15" s="642"/>
      <c r="AG15" s="642"/>
      <c r="AH15" s="642"/>
      <c r="AI15" s="642"/>
      <c r="AJ15" s="642"/>
      <c r="AK15" s="642"/>
      <c r="AL15" s="611">
        <v>0.3</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871519</v>
      </c>
      <c r="BH15" s="589"/>
      <c r="BI15" s="589"/>
      <c r="BJ15" s="589"/>
      <c r="BK15" s="589"/>
      <c r="BL15" s="589"/>
      <c r="BM15" s="589"/>
      <c r="BN15" s="590"/>
      <c r="BO15" s="641">
        <v>4.5</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5492168</v>
      </c>
      <c r="CS15" s="589"/>
      <c r="CT15" s="589"/>
      <c r="CU15" s="589"/>
      <c r="CV15" s="589"/>
      <c r="CW15" s="589"/>
      <c r="CX15" s="589"/>
      <c r="CY15" s="590"/>
      <c r="CZ15" s="641">
        <v>11.5</v>
      </c>
      <c r="DA15" s="641"/>
      <c r="DB15" s="641"/>
      <c r="DC15" s="641"/>
      <c r="DD15" s="594">
        <v>2021243</v>
      </c>
      <c r="DE15" s="589"/>
      <c r="DF15" s="589"/>
      <c r="DG15" s="589"/>
      <c r="DH15" s="589"/>
      <c r="DI15" s="589"/>
      <c r="DJ15" s="589"/>
      <c r="DK15" s="589"/>
      <c r="DL15" s="589"/>
      <c r="DM15" s="589"/>
      <c r="DN15" s="589"/>
      <c r="DO15" s="589"/>
      <c r="DP15" s="590"/>
      <c r="DQ15" s="594">
        <v>3358545</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6122714</v>
      </c>
      <c r="S16" s="589"/>
      <c r="T16" s="589"/>
      <c r="U16" s="589"/>
      <c r="V16" s="589"/>
      <c r="W16" s="589"/>
      <c r="X16" s="589"/>
      <c r="Y16" s="590"/>
      <c r="Z16" s="641">
        <v>12.4</v>
      </c>
      <c r="AA16" s="641"/>
      <c r="AB16" s="641"/>
      <c r="AC16" s="641"/>
      <c r="AD16" s="642">
        <v>5383454</v>
      </c>
      <c r="AE16" s="642"/>
      <c r="AF16" s="642"/>
      <c r="AG16" s="642"/>
      <c r="AH16" s="642"/>
      <c r="AI16" s="642"/>
      <c r="AJ16" s="642"/>
      <c r="AK16" s="642"/>
      <c r="AL16" s="611">
        <v>20.3</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244613</v>
      </c>
      <c r="CS16" s="589"/>
      <c r="CT16" s="589"/>
      <c r="CU16" s="589"/>
      <c r="CV16" s="589"/>
      <c r="CW16" s="589"/>
      <c r="CX16" s="589"/>
      <c r="CY16" s="590"/>
      <c r="CZ16" s="641">
        <v>0.5</v>
      </c>
      <c r="DA16" s="641"/>
      <c r="DB16" s="641"/>
      <c r="DC16" s="641"/>
      <c r="DD16" s="594" t="s">
        <v>222</v>
      </c>
      <c r="DE16" s="589"/>
      <c r="DF16" s="589"/>
      <c r="DG16" s="589"/>
      <c r="DH16" s="589"/>
      <c r="DI16" s="589"/>
      <c r="DJ16" s="589"/>
      <c r="DK16" s="589"/>
      <c r="DL16" s="589"/>
      <c r="DM16" s="589"/>
      <c r="DN16" s="589"/>
      <c r="DO16" s="589"/>
      <c r="DP16" s="590"/>
      <c r="DQ16" s="594">
        <v>38250</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5383454</v>
      </c>
      <c r="S17" s="589"/>
      <c r="T17" s="589"/>
      <c r="U17" s="589"/>
      <c r="V17" s="589"/>
      <c r="W17" s="589"/>
      <c r="X17" s="589"/>
      <c r="Y17" s="590"/>
      <c r="Z17" s="641">
        <v>10.9</v>
      </c>
      <c r="AA17" s="641"/>
      <c r="AB17" s="641"/>
      <c r="AC17" s="641"/>
      <c r="AD17" s="642">
        <v>5383454</v>
      </c>
      <c r="AE17" s="642"/>
      <c r="AF17" s="642"/>
      <c r="AG17" s="642"/>
      <c r="AH17" s="642"/>
      <c r="AI17" s="642"/>
      <c r="AJ17" s="642"/>
      <c r="AK17" s="642"/>
      <c r="AL17" s="611">
        <v>20.3</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5172075</v>
      </c>
      <c r="CS17" s="589"/>
      <c r="CT17" s="589"/>
      <c r="CU17" s="589"/>
      <c r="CV17" s="589"/>
      <c r="CW17" s="589"/>
      <c r="CX17" s="589"/>
      <c r="CY17" s="590"/>
      <c r="CZ17" s="641">
        <v>10.8</v>
      </c>
      <c r="DA17" s="641"/>
      <c r="DB17" s="641"/>
      <c r="DC17" s="641"/>
      <c r="DD17" s="594" t="s">
        <v>222</v>
      </c>
      <c r="DE17" s="589"/>
      <c r="DF17" s="589"/>
      <c r="DG17" s="589"/>
      <c r="DH17" s="589"/>
      <c r="DI17" s="589"/>
      <c r="DJ17" s="589"/>
      <c r="DK17" s="589"/>
      <c r="DL17" s="589"/>
      <c r="DM17" s="589"/>
      <c r="DN17" s="589"/>
      <c r="DO17" s="589"/>
      <c r="DP17" s="590"/>
      <c r="DQ17" s="594">
        <v>4988603</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739241</v>
      </c>
      <c r="S18" s="589"/>
      <c r="T18" s="589"/>
      <c r="U18" s="589"/>
      <c r="V18" s="589"/>
      <c r="W18" s="589"/>
      <c r="X18" s="589"/>
      <c r="Y18" s="590"/>
      <c r="Z18" s="641">
        <v>1.5</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v>59542</v>
      </c>
      <c r="CS18" s="589"/>
      <c r="CT18" s="589"/>
      <c r="CU18" s="589"/>
      <c r="CV18" s="589"/>
      <c r="CW18" s="589"/>
      <c r="CX18" s="589"/>
      <c r="CY18" s="590"/>
      <c r="CZ18" s="641">
        <v>0.1</v>
      </c>
      <c r="DA18" s="641"/>
      <c r="DB18" s="641"/>
      <c r="DC18" s="641"/>
      <c r="DD18" s="594" t="s">
        <v>222</v>
      </c>
      <c r="DE18" s="589"/>
      <c r="DF18" s="589"/>
      <c r="DG18" s="589"/>
      <c r="DH18" s="589"/>
      <c r="DI18" s="589"/>
      <c r="DJ18" s="589"/>
      <c r="DK18" s="589"/>
      <c r="DL18" s="589"/>
      <c r="DM18" s="589"/>
      <c r="DN18" s="589"/>
      <c r="DO18" s="589"/>
      <c r="DP18" s="590"/>
      <c r="DQ18" s="594">
        <v>59542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19</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1163157</v>
      </c>
      <c r="BH19" s="589"/>
      <c r="BI19" s="589"/>
      <c r="BJ19" s="589"/>
      <c r="BK19" s="589"/>
      <c r="BL19" s="589"/>
      <c r="BM19" s="589"/>
      <c r="BN19" s="590"/>
      <c r="BO19" s="641">
        <v>6</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28401324</v>
      </c>
      <c r="S20" s="589"/>
      <c r="T20" s="589"/>
      <c r="U20" s="589"/>
      <c r="V20" s="589"/>
      <c r="W20" s="589"/>
      <c r="X20" s="589"/>
      <c r="Y20" s="590"/>
      <c r="Z20" s="641">
        <v>57.5</v>
      </c>
      <c r="AA20" s="641"/>
      <c r="AB20" s="641"/>
      <c r="AC20" s="641"/>
      <c r="AD20" s="642">
        <v>26499404</v>
      </c>
      <c r="AE20" s="642"/>
      <c r="AF20" s="642"/>
      <c r="AG20" s="642"/>
      <c r="AH20" s="642"/>
      <c r="AI20" s="642"/>
      <c r="AJ20" s="642"/>
      <c r="AK20" s="642"/>
      <c r="AL20" s="611">
        <v>99.8</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1163157</v>
      </c>
      <c r="BH20" s="589"/>
      <c r="BI20" s="589"/>
      <c r="BJ20" s="589"/>
      <c r="BK20" s="589"/>
      <c r="BL20" s="589"/>
      <c r="BM20" s="589"/>
      <c r="BN20" s="590"/>
      <c r="BO20" s="641">
        <v>6</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47878297</v>
      </c>
      <c r="CS20" s="589"/>
      <c r="CT20" s="589"/>
      <c r="CU20" s="589"/>
      <c r="CV20" s="589"/>
      <c r="CW20" s="589"/>
      <c r="CX20" s="589"/>
      <c r="CY20" s="590"/>
      <c r="CZ20" s="641">
        <v>100</v>
      </c>
      <c r="DA20" s="641"/>
      <c r="DB20" s="641"/>
      <c r="DC20" s="641"/>
      <c r="DD20" s="594">
        <v>6634657</v>
      </c>
      <c r="DE20" s="589"/>
      <c r="DF20" s="589"/>
      <c r="DG20" s="589"/>
      <c r="DH20" s="589"/>
      <c r="DI20" s="589"/>
      <c r="DJ20" s="589"/>
      <c r="DK20" s="589"/>
      <c r="DL20" s="589"/>
      <c r="DM20" s="589"/>
      <c r="DN20" s="589"/>
      <c r="DO20" s="589"/>
      <c r="DP20" s="590"/>
      <c r="DQ20" s="594">
        <v>31274608</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18858</v>
      </c>
      <c r="S21" s="589"/>
      <c r="T21" s="589"/>
      <c r="U21" s="589"/>
      <c r="V21" s="589"/>
      <c r="W21" s="589"/>
      <c r="X21" s="589"/>
      <c r="Y21" s="590"/>
      <c r="Z21" s="641">
        <v>0</v>
      </c>
      <c r="AA21" s="641"/>
      <c r="AB21" s="641"/>
      <c r="AC21" s="641"/>
      <c r="AD21" s="642">
        <v>18858</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497</v>
      </c>
      <c r="BH21" s="589"/>
      <c r="BI21" s="589"/>
      <c r="BJ21" s="589"/>
      <c r="BK21" s="589"/>
      <c r="BL21" s="589"/>
      <c r="BM21" s="589"/>
      <c r="BN21" s="590"/>
      <c r="BO21" s="641">
        <v>0</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524127</v>
      </c>
      <c r="S22" s="589"/>
      <c r="T22" s="589"/>
      <c r="U22" s="589"/>
      <c r="V22" s="589"/>
      <c r="W22" s="589"/>
      <c r="X22" s="589"/>
      <c r="Y22" s="590"/>
      <c r="Z22" s="641">
        <v>1.1000000000000001</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692304</v>
      </c>
      <c r="S23" s="589"/>
      <c r="T23" s="589"/>
      <c r="U23" s="589"/>
      <c r="V23" s="589"/>
      <c r="W23" s="589"/>
      <c r="X23" s="589"/>
      <c r="Y23" s="590"/>
      <c r="Z23" s="641">
        <v>1.4</v>
      </c>
      <c r="AA23" s="641"/>
      <c r="AB23" s="641"/>
      <c r="AC23" s="641"/>
      <c r="AD23" s="642">
        <v>1385</v>
      </c>
      <c r="AE23" s="642"/>
      <c r="AF23" s="642"/>
      <c r="AG23" s="642"/>
      <c r="AH23" s="642"/>
      <c r="AI23" s="642"/>
      <c r="AJ23" s="642"/>
      <c r="AK23" s="642"/>
      <c r="AL23" s="611">
        <v>0</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1162660</v>
      </c>
      <c r="BH23" s="589"/>
      <c r="BI23" s="589"/>
      <c r="BJ23" s="589"/>
      <c r="BK23" s="589"/>
      <c r="BL23" s="589"/>
      <c r="BM23" s="589"/>
      <c r="BN23" s="590"/>
      <c r="BO23" s="641">
        <v>6</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254055</v>
      </c>
      <c r="S24" s="589"/>
      <c r="T24" s="589"/>
      <c r="U24" s="589"/>
      <c r="V24" s="589"/>
      <c r="W24" s="589"/>
      <c r="X24" s="589"/>
      <c r="Y24" s="590"/>
      <c r="Z24" s="641">
        <v>0.5</v>
      </c>
      <c r="AA24" s="641"/>
      <c r="AB24" s="641"/>
      <c r="AC24" s="641"/>
      <c r="AD24" s="642">
        <v>3069</v>
      </c>
      <c r="AE24" s="642"/>
      <c r="AF24" s="642"/>
      <c r="AG24" s="642"/>
      <c r="AH24" s="642"/>
      <c r="AI24" s="642"/>
      <c r="AJ24" s="642"/>
      <c r="AK24" s="642"/>
      <c r="AL24" s="611">
        <v>0</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23108452</v>
      </c>
      <c r="CS24" s="639"/>
      <c r="CT24" s="639"/>
      <c r="CU24" s="639"/>
      <c r="CV24" s="639"/>
      <c r="CW24" s="639"/>
      <c r="CX24" s="639"/>
      <c r="CY24" s="686"/>
      <c r="CZ24" s="690">
        <v>48.3</v>
      </c>
      <c r="DA24" s="691"/>
      <c r="DB24" s="691"/>
      <c r="DC24" s="692"/>
      <c r="DD24" s="685">
        <v>14697784</v>
      </c>
      <c r="DE24" s="639"/>
      <c r="DF24" s="639"/>
      <c r="DG24" s="639"/>
      <c r="DH24" s="639"/>
      <c r="DI24" s="639"/>
      <c r="DJ24" s="639"/>
      <c r="DK24" s="686"/>
      <c r="DL24" s="685">
        <v>14073931</v>
      </c>
      <c r="DM24" s="639"/>
      <c r="DN24" s="639"/>
      <c r="DO24" s="639"/>
      <c r="DP24" s="639"/>
      <c r="DQ24" s="639"/>
      <c r="DR24" s="639"/>
      <c r="DS24" s="639"/>
      <c r="DT24" s="639"/>
      <c r="DU24" s="639"/>
      <c r="DV24" s="686"/>
      <c r="DW24" s="687">
        <v>49</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6901789</v>
      </c>
      <c r="S25" s="589"/>
      <c r="T25" s="589"/>
      <c r="U25" s="589"/>
      <c r="V25" s="589"/>
      <c r="W25" s="589"/>
      <c r="X25" s="589"/>
      <c r="Y25" s="590"/>
      <c r="Z25" s="641">
        <v>14</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7540210</v>
      </c>
      <c r="CS25" s="607"/>
      <c r="CT25" s="607"/>
      <c r="CU25" s="607"/>
      <c r="CV25" s="607"/>
      <c r="CW25" s="607"/>
      <c r="CX25" s="607"/>
      <c r="CY25" s="608"/>
      <c r="CZ25" s="591">
        <v>15.7</v>
      </c>
      <c r="DA25" s="609"/>
      <c r="DB25" s="609"/>
      <c r="DC25" s="610"/>
      <c r="DD25" s="594">
        <v>6797898</v>
      </c>
      <c r="DE25" s="607"/>
      <c r="DF25" s="607"/>
      <c r="DG25" s="607"/>
      <c r="DH25" s="607"/>
      <c r="DI25" s="607"/>
      <c r="DJ25" s="607"/>
      <c r="DK25" s="608"/>
      <c r="DL25" s="594">
        <v>6442766</v>
      </c>
      <c r="DM25" s="607"/>
      <c r="DN25" s="607"/>
      <c r="DO25" s="607"/>
      <c r="DP25" s="607"/>
      <c r="DQ25" s="607"/>
      <c r="DR25" s="607"/>
      <c r="DS25" s="607"/>
      <c r="DT25" s="607"/>
      <c r="DU25" s="607"/>
      <c r="DV25" s="608"/>
      <c r="DW25" s="611">
        <v>22.4</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4813108</v>
      </c>
      <c r="CS26" s="589"/>
      <c r="CT26" s="589"/>
      <c r="CU26" s="589"/>
      <c r="CV26" s="589"/>
      <c r="CW26" s="589"/>
      <c r="CX26" s="589"/>
      <c r="CY26" s="590"/>
      <c r="CZ26" s="591">
        <v>10.1</v>
      </c>
      <c r="DA26" s="609"/>
      <c r="DB26" s="609"/>
      <c r="DC26" s="610"/>
      <c r="DD26" s="594">
        <v>4312532</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2936562</v>
      </c>
      <c r="S27" s="589"/>
      <c r="T27" s="589"/>
      <c r="U27" s="589"/>
      <c r="V27" s="589"/>
      <c r="W27" s="589"/>
      <c r="X27" s="589"/>
      <c r="Y27" s="590"/>
      <c r="Z27" s="641">
        <v>5.9</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19264958</v>
      </c>
      <c r="BH27" s="589"/>
      <c r="BI27" s="589"/>
      <c r="BJ27" s="589"/>
      <c r="BK27" s="589"/>
      <c r="BL27" s="589"/>
      <c r="BM27" s="589"/>
      <c r="BN27" s="590"/>
      <c r="BO27" s="641">
        <v>100</v>
      </c>
      <c r="BP27" s="641"/>
      <c r="BQ27" s="641"/>
      <c r="BR27" s="641"/>
      <c r="BS27" s="594">
        <v>448104</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10396713</v>
      </c>
      <c r="CS27" s="607"/>
      <c r="CT27" s="607"/>
      <c r="CU27" s="607"/>
      <c r="CV27" s="607"/>
      <c r="CW27" s="607"/>
      <c r="CX27" s="607"/>
      <c r="CY27" s="608"/>
      <c r="CZ27" s="591">
        <v>21.7</v>
      </c>
      <c r="DA27" s="609"/>
      <c r="DB27" s="609"/>
      <c r="DC27" s="610"/>
      <c r="DD27" s="594">
        <v>2911829</v>
      </c>
      <c r="DE27" s="607"/>
      <c r="DF27" s="607"/>
      <c r="DG27" s="607"/>
      <c r="DH27" s="607"/>
      <c r="DI27" s="607"/>
      <c r="DJ27" s="607"/>
      <c r="DK27" s="608"/>
      <c r="DL27" s="594">
        <v>2643108</v>
      </c>
      <c r="DM27" s="607"/>
      <c r="DN27" s="607"/>
      <c r="DO27" s="607"/>
      <c r="DP27" s="607"/>
      <c r="DQ27" s="607"/>
      <c r="DR27" s="607"/>
      <c r="DS27" s="607"/>
      <c r="DT27" s="607"/>
      <c r="DU27" s="607"/>
      <c r="DV27" s="608"/>
      <c r="DW27" s="611">
        <v>9.1999999999999993</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65285</v>
      </c>
      <c r="S28" s="589"/>
      <c r="T28" s="589"/>
      <c r="U28" s="589"/>
      <c r="V28" s="589"/>
      <c r="W28" s="589"/>
      <c r="X28" s="589"/>
      <c r="Y28" s="590"/>
      <c r="Z28" s="641">
        <v>0.1</v>
      </c>
      <c r="AA28" s="641"/>
      <c r="AB28" s="641"/>
      <c r="AC28" s="641"/>
      <c r="AD28" s="642">
        <v>2729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5171529</v>
      </c>
      <c r="CS28" s="589"/>
      <c r="CT28" s="589"/>
      <c r="CU28" s="589"/>
      <c r="CV28" s="589"/>
      <c r="CW28" s="589"/>
      <c r="CX28" s="589"/>
      <c r="CY28" s="590"/>
      <c r="CZ28" s="591">
        <v>10.8</v>
      </c>
      <c r="DA28" s="609"/>
      <c r="DB28" s="609"/>
      <c r="DC28" s="610"/>
      <c r="DD28" s="594">
        <v>4988057</v>
      </c>
      <c r="DE28" s="589"/>
      <c r="DF28" s="589"/>
      <c r="DG28" s="589"/>
      <c r="DH28" s="589"/>
      <c r="DI28" s="589"/>
      <c r="DJ28" s="589"/>
      <c r="DK28" s="590"/>
      <c r="DL28" s="594">
        <v>4988057</v>
      </c>
      <c r="DM28" s="589"/>
      <c r="DN28" s="589"/>
      <c r="DO28" s="589"/>
      <c r="DP28" s="589"/>
      <c r="DQ28" s="589"/>
      <c r="DR28" s="589"/>
      <c r="DS28" s="589"/>
      <c r="DT28" s="589"/>
      <c r="DU28" s="589"/>
      <c r="DV28" s="590"/>
      <c r="DW28" s="611">
        <v>17.399999999999999</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45163</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57</v>
      </c>
      <c r="CG29" s="622"/>
      <c r="CH29" s="622"/>
      <c r="CI29" s="622"/>
      <c r="CJ29" s="622"/>
      <c r="CK29" s="622"/>
      <c r="CL29" s="622"/>
      <c r="CM29" s="622"/>
      <c r="CN29" s="622"/>
      <c r="CO29" s="622"/>
      <c r="CP29" s="622"/>
      <c r="CQ29" s="623"/>
      <c r="CR29" s="588">
        <v>5171529</v>
      </c>
      <c r="CS29" s="607"/>
      <c r="CT29" s="607"/>
      <c r="CU29" s="607"/>
      <c r="CV29" s="607"/>
      <c r="CW29" s="607"/>
      <c r="CX29" s="607"/>
      <c r="CY29" s="608"/>
      <c r="CZ29" s="591">
        <v>10.8</v>
      </c>
      <c r="DA29" s="609"/>
      <c r="DB29" s="609"/>
      <c r="DC29" s="610"/>
      <c r="DD29" s="594">
        <v>4988057</v>
      </c>
      <c r="DE29" s="607"/>
      <c r="DF29" s="607"/>
      <c r="DG29" s="607"/>
      <c r="DH29" s="607"/>
      <c r="DI29" s="607"/>
      <c r="DJ29" s="607"/>
      <c r="DK29" s="608"/>
      <c r="DL29" s="594">
        <v>4988057</v>
      </c>
      <c r="DM29" s="607"/>
      <c r="DN29" s="607"/>
      <c r="DO29" s="607"/>
      <c r="DP29" s="607"/>
      <c r="DQ29" s="607"/>
      <c r="DR29" s="607"/>
      <c r="DS29" s="607"/>
      <c r="DT29" s="607"/>
      <c r="DU29" s="607"/>
      <c r="DV29" s="608"/>
      <c r="DW29" s="611">
        <v>17.399999999999999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1620660</v>
      </c>
      <c r="S30" s="589"/>
      <c r="T30" s="589"/>
      <c r="U30" s="589"/>
      <c r="V30" s="589"/>
      <c r="W30" s="589"/>
      <c r="X30" s="589"/>
      <c r="Y30" s="590"/>
      <c r="Z30" s="641">
        <v>3.3</v>
      </c>
      <c r="AA30" s="641"/>
      <c r="AB30" s="641"/>
      <c r="AC30" s="641"/>
      <c r="AD30" s="642" t="s">
        <v>222</v>
      </c>
      <c r="AE30" s="642"/>
      <c r="AF30" s="642"/>
      <c r="AG30" s="642"/>
      <c r="AH30" s="642"/>
      <c r="AI30" s="642"/>
      <c r="AJ30" s="642"/>
      <c r="AK30" s="642"/>
      <c r="AL30" s="611" t="s">
        <v>222</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99.2</v>
      </c>
      <c r="BH30" s="655"/>
      <c r="BI30" s="655"/>
      <c r="BJ30" s="655"/>
      <c r="BK30" s="655"/>
      <c r="BL30" s="655"/>
      <c r="BM30" s="656">
        <v>97</v>
      </c>
      <c r="BN30" s="655"/>
      <c r="BO30" s="655"/>
      <c r="BP30" s="655"/>
      <c r="BQ30" s="657"/>
      <c r="BR30" s="654">
        <v>99</v>
      </c>
      <c r="BS30" s="655"/>
      <c r="BT30" s="655"/>
      <c r="BU30" s="655"/>
      <c r="BV30" s="655"/>
      <c r="BW30" s="655"/>
      <c r="BX30" s="656">
        <v>96.6</v>
      </c>
      <c r="BY30" s="655"/>
      <c r="BZ30" s="655"/>
      <c r="CA30" s="655"/>
      <c r="CB30" s="657"/>
      <c r="CD30" s="660"/>
      <c r="CE30" s="661"/>
      <c r="CF30" s="625" t="s">
        <v>293</v>
      </c>
      <c r="CG30" s="622"/>
      <c r="CH30" s="622"/>
      <c r="CI30" s="622"/>
      <c r="CJ30" s="622"/>
      <c r="CK30" s="622"/>
      <c r="CL30" s="622"/>
      <c r="CM30" s="622"/>
      <c r="CN30" s="622"/>
      <c r="CO30" s="622"/>
      <c r="CP30" s="622"/>
      <c r="CQ30" s="623"/>
      <c r="CR30" s="588">
        <v>4662115</v>
      </c>
      <c r="CS30" s="589"/>
      <c r="CT30" s="589"/>
      <c r="CU30" s="589"/>
      <c r="CV30" s="589"/>
      <c r="CW30" s="589"/>
      <c r="CX30" s="589"/>
      <c r="CY30" s="590"/>
      <c r="CZ30" s="591">
        <v>9.6999999999999993</v>
      </c>
      <c r="DA30" s="609"/>
      <c r="DB30" s="609"/>
      <c r="DC30" s="610"/>
      <c r="DD30" s="594">
        <v>4496435</v>
      </c>
      <c r="DE30" s="589"/>
      <c r="DF30" s="589"/>
      <c r="DG30" s="589"/>
      <c r="DH30" s="589"/>
      <c r="DI30" s="589"/>
      <c r="DJ30" s="589"/>
      <c r="DK30" s="590"/>
      <c r="DL30" s="594">
        <v>4496435</v>
      </c>
      <c r="DM30" s="589"/>
      <c r="DN30" s="589"/>
      <c r="DO30" s="589"/>
      <c r="DP30" s="589"/>
      <c r="DQ30" s="589"/>
      <c r="DR30" s="589"/>
      <c r="DS30" s="589"/>
      <c r="DT30" s="589"/>
      <c r="DU30" s="589"/>
      <c r="DV30" s="590"/>
      <c r="DW30" s="611">
        <v>15.7</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1667129</v>
      </c>
      <c r="S31" s="589"/>
      <c r="T31" s="589"/>
      <c r="U31" s="589"/>
      <c r="V31" s="589"/>
      <c r="W31" s="589"/>
      <c r="X31" s="589"/>
      <c r="Y31" s="590"/>
      <c r="Z31" s="641">
        <v>3.4</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99.3</v>
      </c>
      <c r="BH31" s="607"/>
      <c r="BI31" s="607"/>
      <c r="BJ31" s="607"/>
      <c r="BK31" s="607"/>
      <c r="BL31" s="607"/>
      <c r="BM31" s="643">
        <v>97.7</v>
      </c>
      <c r="BN31" s="653"/>
      <c r="BO31" s="653"/>
      <c r="BP31" s="653"/>
      <c r="BQ31" s="617"/>
      <c r="BR31" s="652">
        <v>99</v>
      </c>
      <c r="BS31" s="607"/>
      <c r="BT31" s="607"/>
      <c r="BU31" s="607"/>
      <c r="BV31" s="607"/>
      <c r="BW31" s="607"/>
      <c r="BX31" s="643">
        <v>97.1</v>
      </c>
      <c r="BY31" s="653"/>
      <c r="BZ31" s="653"/>
      <c r="CA31" s="653"/>
      <c r="CB31" s="617"/>
      <c r="CD31" s="660"/>
      <c r="CE31" s="661"/>
      <c r="CF31" s="625" t="s">
        <v>297</v>
      </c>
      <c r="CG31" s="622"/>
      <c r="CH31" s="622"/>
      <c r="CI31" s="622"/>
      <c r="CJ31" s="622"/>
      <c r="CK31" s="622"/>
      <c r="CL31" s="622"/>
      <c r="CM31" s="622"/>
      <c r="CN31" s="622"/>
      <c r="CO31" s="622"/>
      <c r="CP31" s="622"/>
      <c r="CQ31" s="623"/>
      <c r="CR31" s="588">
        <v>509414</v>
      </c>
      <c r="CS31" s="607"/>
      <c r="CT31" s="607"/>
      <c r="CU31" s="607"/>
      <c r="CV31" s="607"/>
      <c r="CW31" s="607"/>
      <c r="CX31" s="607"/>
      <c r="CY31" s="608"/>
      <c r="CZ31" s="591">
        <v>1.1000000000000001</v>
      </c>
      <c r="DA31" s="609"/>
      <c r="DB31" s="609"/>
      <c r="DC31" s="610"/>
      <c r="DD31" s="594">
        <v>491622</v>
      </c>
      <c r="DE31" s="607"/>
      <c r="DF31" s="607"/>
      <c r="DG31" s="607"/>
      <c r="DH31" s="607"/>
      <c r="DI31" s="607"/>
      <c r="DJ31" s="607"/>
      <c r="DK31" s="608"/>
      <c r="DL31" s="594">
        <v>491622</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1442342</v>
      </c>
      <c r="S32" s="589"/>
      <c r="T32" s="589"/>
      <c r="U32" s="589"/>
      <c r="V32" s="589"/>
      <c r="W32" s="589"/>
      <c r="X32" s="589"/>
      <c r="Y32" s="590"/>
      <c r="Z32" s="641">
        <v>2.9</v>
      </c>
      <c r="AA32" s="641"/>
      <c r="AB32" s="641"/>
      <c r="AC32" s="641"/>
      <c r="AD32" s="642">
        <v>14288</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v>
      </c>
      <c r="BH32" s="573"/>
      <c r="BI32" s="573"/>
      <c r="BJ32" s="573"/>
      <c r="BK32" s="573"/>
      <c r="BL32" s="573"/>
      <c r="BM32" s="636">
        <v>96.5</v>
      </c>
      <c r="BN32" s="573"/>
      <c r="BO32" s="573"/>
      <c r="BP32" s="573"/>
      <c r="BQ32" s="630"/>
      <c r="BR32" s="651">
        <v>98.9</v>
      </c>
      <c r="BS32" s="573"/>
      <c r="BT32" s="573"/>
      <c r="BU32" s="573"/>
      <c r="BV32" s="573"/>
      <c r="BW32" s="573"/>
      <c r="BX32" s="636">
        <v>96.2</v>
      </c>
      <c r="BY32" s="573"/>
      <c r="BZ32" s="573"/>
      <c r="CA32" s="573"/>
      <c r="CB32" s="630"/>
      <c r="CD32" s="662"/>
      <c r="CE32" s="663"/>
      <c r="CF32" s="625" t="s">
        <v>300</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4784475</v>
      </c>
      <c r="S33" s="589"/>
      <c r="T33" s="589"/>
      <c r="U33" s="589"/>
      <c r="V33" s="589"/>
      <c r="W33" s="589"/>
      <c r="X33" s="589"/>
      <c r="Y33" s="590"/>
      <c r="Z33" s="641">
        <v>9.6999999999999993</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17890575</v>
      </c>
      <c r="CS33" s="607"/>
      <c r="CT33" s="607"/>
      <c r="CU33" s="607"/>
      <c r="CV33" s="607"/>
      <c r="CW33" s="607"/>
      <c r="CX33" s="607"/>
      <c r="CY33" s="608"/>
      <c r="CZ33" s="591">
        <v>37.4</v>
      </c>
      <c r="DA33" s="609"/>
      <c r="DB33" s="609"/>
      <c r="DC33" s="610"/>
      <c r="DD33" s="594">
        <v>14699452</v>
      </c>
      <c r="DE33" s="607"/>
      <c r="DF33" s="607"/>
      <c r="DG33" s="607"/>
      <c r="DH33" s="607"/>
      <c r="DI33" s="607"/>
      <c r="DJ33" s="607"/>
      <c r="DK33" s="608"/>
      <c r="DL33" s="594">
        <v>8429710</v>
      </c>
      <c r="DM33" s="607"/>
      <c r="DN33" s="607"/>
      <c r="DO33" s="607"/>
      <c r="DP33" s="607"/>
      <c r="DQ33" s="607"/>
      <c r="DR33" s="607"/>
      <c r="DS33" s="607"/>
      <c r="DT33" s="607"/>
      <c r="DU33" s="607"/>
      <c r="DV33" s="608"/>
      <c r="DW33" s="611">
        <v>29.4</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6823223</v>
      </c>
      <c r="CS34" s="589"/>
      <c r="CT34" s="589"/>
      <c r="CU34" s="589"/>
      <c r="CV34" s="589"/>
      <c r="CW34" s="589"/>
      <c r="CX34" s="589"/>
      <c r="CY34" s="590"/>
      <c r="CZ34" s="591">
        <v>14.3</v>
      </c>
      <c r="DA34" s="609"/>
      <c r="DB34" s="609"/>
      <c r="DC34" s="610"/>
      <c r="DD34" s="594">
        <v>5571587</v>
      </c>
      <c r="DE34" s="589"/>
      <c r="DF34" s="589"/>
      <c r="DG34" s="589"/>
      <c r="DH34" s="589"/>
      <c r="DI34" s="589"/>
      <c r="DJ34" s="589"/>
      <c r="DK34" s="590"/>
      <c r="DL34" s="594">
        <v>3909872</v>
      </c>
      <c r="DM34" s="589"/>
      <c r="DN34" s="589"/>
      <c r="DO34" s="589"/>
      <c r="DP34" s="589"/>
      <c r="DQ34" s="589"/>
      <c r="DR34" s="589"/>
      <c r="DS34" s="589"/>
      <c r="DT34" s="589"/>
      <c r="DU34" s="589"/>
      <c r="DV34" s="590"/>
      <c r="DW34" s="611">
        <v>13.6</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2164175</v>
      </c>
      <c r="S35" s="589"/>
      <c r="T35" s="589"/>
      <c r="U35" s="589"/>
      <c r="V35" s="589"/>
      <c r="W35" s="589"/>
      <c r="X35" s="589"/>
      <c r="Y35" s="590"/>
      <c r="Z35" s="641">
        <v>4.4000000000000004</v>
      </c>
      <c r="AA35" s="641"/>
      <c r="AB35" s="641"/>
      <c r="AC35" s="641"/>
      <c r="AD35" s="642" t="s">
        <v>222</v>
      </c>
      <c r="AE35" s="642"/>
      <c r="AF35" s="642"/>
      <c r="AG35" s="642"/>
      <c r="AH35" s="642"/>
      <c r="AI35" s="642"/>
      <c r="AJ35" s="642"/>
      <c r="AK35" s="642"/>
      <c r="AL35" s="611" t="s">
        <v>222</v>
      </c>
      <c r="AM35" s="643"/>
      <c r="AN35" s="643"/>
      <c r="AO35" s="644"/>
      <c r="AP35" s="186"/>
      <c r="AQ35" s="645" t="s">
        <v>308</v>
      </c>
      <c r="AR35" s="646"/>
      <c r="AS35" s="646"/>
      <c r="AT35" s="646"/>
      <c r="AU35" s="646"/>
      <c r="AV35" s="646"/>
      <c r="AW35" s="646"/>
      <c r="AX35" s="646"/>
      <c r="AY35" s="647"/>
      <c r="AZ35" s="638">
        <v>6994210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t="s">
        <v>216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447145</v>
      </c>
      <c r="CS35" s="607"/>
      <c r="CT35" s="607"/>
      <c r="CU35" s="607"/>
      <c r="CV35" s="607"/>
      <c r="CW35" s="607"/>
      <c r="CX35" s="607"/>
      <c r="CY35" s="608"/>
      <c r="CZ35" s="591">
        <v>0.9</v>
      </c>
      <c r="DA35" s="609"/>
      <c r="DB35" s="609"/>
      <c r="DC35" s="610"/>
      <c r="DD35" s="594">
        <v>323482</v>
      </c>
      <c r="DE35" s="607"/>
      <c r="DF35" s="607"/>
      <c r="DG35" s="607"/>
      <c r="DH35" s="607"/>
      <c r="DI35" s="607"/>
      <c r="DJ35" s="607"/>
      <c r="DK35" s="608"/>
      <c r="DL35" s="594">
        <v>323482</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49354073</v>
      </c>
      <c r="S36" s="629"/>
      <c r="T36" s="629"/>
      <c r="U36" s="629"/>
      <c r="V36" s="629"/>
      <c r="W36" s="629"/>
      <c r="X36" s="629"/>
      <c r="Y36" s="632"/>
      <c r="Z36" s="633">
        <v>100</v>
      </c>
      <c r="AA36" s="633"/>
      <c r="AB36" s="633"/>
      <c r="AC36" s="633"/>
      <c r="AD36" s="634">
        <v>26539733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1755021</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-211895</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1809899</v>
      </c>
      <c r="CS36" s="589"/>
      <c r="CT36" s="589"/>
      <c r="CU36" s="589"/>
      <c r="CV36" s="589"/>
      <c r="CW36" s="589"/>
      <c r="CX36" s="589"/>
      <c r="CY36" s="590"/>
      <c r="CZ36" s="591">
        <v>3.8</v>
      </c>
      <c r="DA36" s="609"/>
      <c r="DB36" s="609"/>
      <c r="DC36" s="610"/>
      <c r="DD36" s="594">
        <v>1559067</v>
      </c>
      <c r="DE36" s="589"/>
      <c r="DF36" s="589"/>
      <c r="DG36" s="589"/>
      <c r="DH36" s="589"/>
      <c r="DI36" s="589"/>
      <c r="DJ36" s="589"/>
      <c r="DK36" s="590"/>
      <c r="DL36" s="594">
        <v>329108</v>
      </c>
      <c r="DM36" s="589"/>
      <c r="DN36" s="589"/>
      <c r="DO36" s="589"/>
      <c r="DP36" s="589"/>
      <c r="DQ36" s="589"/>
      <c r="DR36" s="589"/>
      <c r="DS36" s="589"/>
      <c r="DT36" s="589"/>
      <c r="DU36" s="589"/>
      <c r="DV36" s="590"/>
      <c r="DW36" s="611">
        <v>1.1000000000000001</v>
      </c>
      <c r="DX36" s="612"/>
      <c r="DY36" s="612"/>
      <c r="DZ36" s="612"/>
      <c r="EA36" s="612"/>
      <c r="EB36" s="612"/>
      <c r="EC36" s="613"/>
    </row>
    <row r="37" spans="2:133" ht="11.25" customHeight="1">
      <c r="AQ37" s="614" t="s">
        <v>315</v>
      </c>
      <c r="AR37" s="615"/>
      <c r="AS37" s="615"/>
      <c r="AT37" s="615"/>
      <c r="AU37" s="615"/>
      <c r="AV37" s="615"/>
      <c r="AW37" s="615"/>
      <c r="AX37" s="615"/>
      <c r="AY37" s="616"/>
      <c r="AZ37" s="588">
        <v>197476</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17330</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11567</v>
      </c>
      <c r="CS37" s="607"/>
      <c r="CT37" s="607"/>
      <c r="CU37" s="607"/>
      <c r="CV37" s="607"/>
      <c r="CW37" s="607"/>
      <c r="CX37" s="607"/>
      <c r="CY37" s="608"/>
      <c r="CZ37" s="591">
        <v>0</v>
      </c>
      <c r="DA37" s="609"/>
      <c r="DB37" s="609"/>
      <c r="DC37" s="610"/>
      <c r="DD37" s="594">
        <v>11567</v>
      </c>
      <c r="DE37" s="607"/>
      <c r="DF37" s="607"/>
      <c r="DG37" s="607"/>
      <c r="DH37" s="607"/>
      <c r="DI37" s="607"/>
      <c r="DJ37" s="607"/>
      <c r="DK37" s="608"/>
      <c r="DL37" s="594" t="s">
        <v>318</v>
      </c>
      <c r="DM37" s="607"/>
      <c r="DN37" s="607"/>
      <c r="DO37" s="607"/>
      <c r="DP37" s="607"/>
      <c r="DQ37" s="607"/>
      <c r="DR37" s="607"/>
      <c r="DS37" s="607"/>
      <c r="DT37" s="607"/>
      <c r="DU37" s="607"/>
      <c r="DV37" s="608"/>
      <c r="DW37" s="611" t="s">
        <v>318</v>
      </c>
      <c r="DX37" s="612"/>
      <c r="DY37" s="612"/>
      <c r="DZ37" s="612"/>
      <c r="EA37" s="612"/>
      <c r="EB37" s="612"/>
      <c r="EC37" s="613"/>
    </row>
    <row r="38" spans="2:133" ht="11.25" customHeight="1">
      <c r="AQ38" s="614" t="s">
        <v>319</v>
      </c>
      <c r="AR38" s="615"/>
      <c r="AS38" s="615"/>
      <c r="AT38" s="615"/>
      <c r="AU38" s="615"/>
      <c r="AV38" s="615"/>
      <c r="AW38" s="615"/>
      <c r="AX38" s="615"/>
      <c r="AY38" s="616"/>
      <c r="AZ38" s="588">
        <v>59542</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27639</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6975053</v>
      </c>
      <c r="CS38" s="589"/>
      <c r="CT38" s="589"/>
      <c r="CU38" s="589"/>
      <c r="CV38" s="589"/>
      <c r="CW38" s="589"/>
      <c r="CX38" s="589"/>
      <c r="CY38" s="590"/>
      <c r="CZ38" s="591">
        <v>14.6</v>
      </c>
      <c r="DA38" s="609"/>
      <c r="DB38" s="609"/>
      <c r="DC38" s="610"/>
      <c r="DD38" s="594">
        <v>6161936</v>
      </c>
      <c r="DE38" s="589"/>
      <c r="DF38" s="589"/>
      <c r="DG38" s="589"/>
      <c r="DH38" s="589"/>
      <c r="DI38" s="589"/>
      <c r="DJ38" s="589"/>
      <c r="DK38" s="590"/>
      <c r="DL38" s="594">
        <v>3867248</v>
      </c>
      <c r="DM38" s="589"/>
      <c r="DN38" s="589"/>
      <c r="DO38" s="589"/>
      <c r="DP38" s="589"/>
      <c r="DQ38" s="589"/>
      <c r="DR38" s="589"/>
      <c r="DS38" s="589"/>
      <c r="DT38" s="589"/>
      <c r="DU38" s="589"/>
      <c r="DV38" s="590"/>
      <c r="DW38" s="611">
        <v>13.5</v>
      </c>
      <c r="DX38" s="612"/>
      <c r="DY38" s="612"/>
      <c r="DZ38" s="612"/>
      <c r="EA38" s="612"/>
      <c r="EB38" s="612"/>
      <c r="EC38" s="613"/>
    </row>
    <row r="39" spans="2:133" ht="11.25" customHeight="1">
      <c r="AQ39" s="614" t="s">
        <v>322</v>
      </c>
      <c r="AR39" s="615"/>
      <c r="AS39" s="615"/>
      <c r="AT39" s="615"/>
      <c r="AU39" s="615"/>
      <c r="AV39" s="615"/>
      <c r="AW39" s="615"/>
      <c r="AX39" s="615"/>
      <c r="AY39" s="616"/>
      <c r="AZ39" s="588">
        <v>27106</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77</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1136521</v>
      </c>
      <c r="CS39" s="607"/>
      <c r="CT39" s="607"/>
      <c r="CU39" s="607"/>
      <c r="CV39" s="607"/>
      <c r="CW39" s="607"/>
      <c r="CX39" s="607"/>
      <c r="CY39" s="608"/>
      <c r="CZ39" s="591">
        <v>2.4</v>
      </c>
      <c r="DA39" s="609"/>
      <c r="DB39" s="609"/>
      <c r="DC39" s="610"/>
      <c r="DD39" s="594">
        <v>1083380</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1359894</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118</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698734</v>
      </c>
      <c r="CS40" s="589"/>
      <c r="CT40" s="589"/>
      <c r="CU40" s="589"/>
      <c r="CV40" s="589"/>
      <c r="CW40" s="589"/>
      <c r="CX40" s="589"/>
      <c r="CY40" s="590"/>
      <c r="CZ40" s="591">
        <v>1.5</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3595171</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355</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6879270</v>
      </c>
      <c r="CS42" s="589"/>
      <c r="CT42" s="589"/>
      <c r="CU42" s="589"/>
      <c r="CV42" s="589"/>
      <c r="CW42" s="589"/>
      <c r="CX42" s="589"/>
      <c r="CY42" s="590"/>
      <c r="CZ42" s="591">
        <v>14.4</v>
      </c>
      <c r="DA42" s="592"/>
      <c r="DB42" s="592"/>
      <c r="DC42" s="593"/>
      <c r="DD42" s="594">
        <v>1877372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141076</v>
      </c>
      <c r="CS43" s="607"/>
      <c r="CT43" s="607"/>
      <c r="CU43" s="607"/>
      <c r="CV43" s="607"/>
      <c r="CW43" s="607"/>
      <c r="CX43" s="607"/>
      <c r="CY43" s="608"/>
      <c r="CZ43" s="591">
        <v>0.3</v>
      </c>
      <c r="DA43" s="609"/>
      <c r="DB43" s="609"/>
      <c r="DC43" s="610"/>
      <c r="DD43" s="594">
        <v>131198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6634657</v>
      </c>
      <c r="CS44" s="589"/>
      <c r="CT44" s="589"/>
      <c r="CU44" s="589"/>
      <c r="CV44" s="589"/>
      <c r="CW44" s="589"/>
      <c r="CX44" s="589"/>
      <c r="CY44" s="590"/>
      <c r="CZ44" s="591">
        <v>13.9</v>
      </c>
      <c r="DA44" s="592"/>
      <c r="DB44" s="592"/>
      <c r="DC44" s="593"/>
      <c r="DD44" s="594">
        <v>1839122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2459700</v>
      </c>
      <c r="CS45" s="607"/>
      <c r="CT45" s="607"/>
      <c r="CU45" s="607"/>
      <c r="CV45" s="607"/>
      <c r="CW45" s="607"/>
      <c r="CX45" s="607"/>
      <c r="CY45" s="608"/>
      <c r="CZ45" s="591">
        <v>5.0999999999999996</v>
      </c>
      <c r="DA45" s="609"/>
      <c r="DB45" s="609"/>
      <c r="DC45" s="610"/>
      <c r="DD45" s="594">
        <v>150462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4147701</v>
      </c>
      <c r="CS46" s="589"/>
      <c r="CT46" s="589"/>
      <c r="CU46" s="589"/>
      <c r="CV46" s="589"/>
      <c r="CW46" s="589"/>
      <c r="CX46" s="589"/>
      <c r="CY46" s="590"/>
      <c r="CZ46" s="591">
        <v>8.6999999999999993</v>
      </c>
      <c r="DA46" s="592"/>
      <c r="DB46" s="592"/>
      <c r="DC46" s="593"/>
      <c r="DD46" s="594">
        <v>1670754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244613</v>
      </c>
      <c r="CS47" s="607"/>
      <c r="CT47" s="607"/>
      <c r="CU47" s="607"/>
      <c r="CV47" s="607"/>
      <c r="CW47" s="607"/>
      <c r="CX47" s="607"/>
      <c r="CY47" s="608"/>
      <c r="CZ47" s="591">
        <v>0.5</v>
      </c>
      <c r="DA47" s="609"/>
      <c r="DB47" s="609"/>
      <c r="DC47" s="610"/>
      <c r="DD47" s="594">
        <v>38250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222</v>
      </c>
      <c r="CS48" s="589"/>
      <c r="CT48" s="589"/>
      <c r="CU48" s="589"/>
      <c r="CV48" s="589"/>
      <c r="CW48" s="589"/>
      <c r="CX48" s="589"/>
      <c r="CY48" s="590"/>
      <c r="CZ48" s="591" t="s">
        <v>222</v>
      </c>
      <c r="DA48" s="592"/>
      <c r="DB48" s="592"/>
      <c r="DC48" s="593"/>
      <c r="DD48" s="594" t="s">
        <v>222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47878297</v>
      </c>
      <c r="CS49" s="573"/>
      <c r="CT49" s="573"/>
      <c r="CU49" s="573"/>
      <c r="CV49" s="573"/>
      <c r="CW49" s="573"/>
      <c r="CX49" s="573"/>
      <c r="CY49" s="574"/>
      <c r="CZ49" s="575">
        <v>100</v>
      </c>
      <c r="DA49" s="576"/>
      <c r="DB49" s="576"/>
      <c r="DC49" s="577"/>
      <c r="DD49" s="578">
        <v>31274608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49510</v>
      </c>
      <c r="R7" s="1101"/>
      <c r="S7" s="1101"/>
      <c r="T7" s="1101"/>
      <c r="U7" s="1101"/>
      <c r="V7" s="1101">
        <v>48072</v>
      </c>
      <c r="W7" s="1101"/>
      <c r="X7" s="1101"/>
      <c r="Y7" s="1101"/>
      <c r="Z7" s="1101"/>
      <c r="AA7" s="1101">
        <f>Q7-V7</f>
        <v>1438</v>
      </c>
      <c r="AB7" s="1101"/>
      <c r="AC7" s="1101"/>
      <c r="AD7" s="1101"/>
      <c r="AE7" s="1102"/>
      <c r="AF7" s="1103">
        <v>1060</v>
      </c>
      <c r="AG7" s="1104"/>
      <c r="AH7" s="1104"/>
      <c r="AI7" s="1104"/>
      <c r="AJ7" s="1105"/>
      <c r="AK7" s="1087">
        <v>1573</v>
      </c>
      <c r="AL7" s="1088"/>
      <c r="AM7" s="1088"/>
      <c r="AN7" s="1088"/>
      <c r="AO7" s="1088"/>
      <c r="AP7" s="1088">
        <v>48531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-26</v>
      </c>
      <c r="CI7" s="1085"/>
      <c r="CJ7" s="1085"/>
      <c r="CK7" s="1085"/>
      <c r="CL7" s="1086"/>
      <c r="CM7" s="1084">
        <v>300</v>
      </c>
      <c r="CN7" s="1085"/>
      <c r="CO7" s="1085"/>
      <c r="CP7" s="1085"/>
      <c r="CQ7" s="1086"/>
      <c r="CR7" s="1084">
        <v>87</v>
      </c>
      <c r="CS7" s="1085"/>
      <c r="CT7" s="1085"/>
      <c r="CU7" s="1085"/>
      <c r="CV7" s="1086"/>
      <c r="CW7" s="1084" t="s">
        <v>549</v>
      </c>
      <c r="CX7" s="1085"/>
      <c r="CY7" s="1085"/>
      <c r="CZ7" s="1085"/>
      <c r="DA7" s="1086"/>
      <c r="DB7" s="1084" t="s">
        <v>549</v>
      </c>
      <c r="DC7" s="1085"/>
      <c r="DD7" s="1085"/>
      <c r="DE7" s="1085"/>
      <c r="DF7" s="1086"/>
      <c r="DG7" s="1084" t="s">
        <v>548</v>
      </c>
      <c r="DH7" s="1085"/>
      <c r="DI7" s="1085"/>
      <c r="DJ7" s="1085"/>
      <c r="DK7" s="1086"/>
      <c r="DL7" s="1084" t="s">
        <v>549</v>
      </c>
      <c r="DM7" s="1085"/>
      <c r="DN7" s="1085"/>
      <c r="DO7" s="1085"/>
      <c r="DP7" s="1086"/>
      <c r="DQ7" s="1084" t="s">
        <v>549</v>
      </c>
      <c r="DR7" s="1085"/>
      <c r="DS7" s="1085"/>
      <c r="DT7" s="1085"/>
      <c r="DU7" s="1086"/>
      <c r="DV7" s="1111"/>
      <c r="DW7" s="1112"/>
      <c r="DX7" s="1112"/>
      <c r="DY7" s="1112"/>
      <c r="DZ7" s="1113"/>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43</v>
      </c>
      <c r="R8" s="1040"/>
      <c r="S8" s="1040"/>
      <c r="T8" s="1040"/>
      <c r="U8" s="1040"/>
      <c r="V8" s="1040">
        <v>6</v>
      </c>
      <c r="W8" s="1040"/>
      <c r="X8" s="1040"/>
      <c r="Y8" s="1040"/>
      <c r="Z8" s="1040"/>
      <c r="AA8" s="1041">
        <v>37</v>
      </c>
      <c r="AB8" s="1016"/>
      <c r="AC8" s="1016"/>
      <c r="AD8" s="1016"/>
      <c r="AE8" s="1017"/>
      <c r="AF8" s="1015">
        <v>37</v>
      </c>
      <c r="AG8" s="1016"/>
      <c r="AH8" s="1016"/>
      <c r="AI8" s="1016"/>
      <c r="AJ8" s="1017"/>
      <c r="AK8" s="1082" t="s">
        <v>548</v>
      </c>
      <c r="AL8" s="1083"/>
      <c r="AM8" s="1083"/>
      <c r="AN8" s="1083"/>
      <c r="AO8" s="1083"/>
      <c r="AP8" s="1083">
        <v>10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543</v>
      </c>
      <c r="BT8" s="1011"/>
      <c r="BU8" s="1011"/>
      <c r="BV8" s="1011"/>
      <c r="BW8" s="1011"/>
      <c r="BX8" s="1011"/>
      <c r="BY8" s="1011"/>
      <c r="BZ8" s="1011"/>
      <c r="CA8" s="1011"/>
      <c r="CB8" s="1011"/>
      <c r="CC8" s="1011"/>
      <c r="CD8" s="1011"/>
      <c r="CE8" s="1011"/>
      <c r="CF8" s="1011"/>
      <c r="CG8" s="1012"/>
      <c r="CH8" s="985">
        <v>0</v>
      </c>
      <c r="CI8" s="986"/>
      <c r="CJ8" s="986"/>
      <c r="CK8" s="986"/>
      <c r="CL8" s="987"/>
      <c r="CM8" s="985">
        <v>60</v>
      </c>
      <c r="CN8" s="986"/>
      <c r="CO8" s="986"/>
      <c r="CP8" s="986"/>
      <c r="CQ8" s="987"/>
      <c r="CR8" s="985">
        <v>10</v>
      </c>
      <c r="CS8" s="986"/>
      <c r="CT8" s="986"/>
      <c r="CU8" s="986"/>
      <c r="CV8" s="987"/>
      <c r="CW8" s="985" t="s">
        <v>548</v>
      </c>
      <c r="CX8" s="986"/>
      <c r="CY8" s="986"/>
      <c r="CZ8" s="986"/>
      <c r="DA8" s="987"/>
      <c r="DB8" s="985">
        <v>278</v>
      </c>
      <c r="DC8" s="986"/>
      <c r="DD8" s="986"/>
      <c r="DE8" s="986"/>
      <c r="DF8" s="987"/>
      <c r="DG8" s="985">
        <v>1096</v>
      </c>
      <c r="DH8" s="986"/>
      <c r="DI8" s="986"/>
      <c r="DJ8" s="986"/>
      <c r="DK8" s="987"/>
      <c r="DL8" s="985" t="s">
        <v>549</v>
      </c>
      <c r="DM8" s="986"/>
      <c r="DN8" s="986"/>
      <c r="DO8" s="986"/>
      <c r="DP8" s="987"/>
      <c r="DQ8" s="985" t="s">
        <v>549</v>
      </c>
      <c r="DR8" s="986"/>
      <c r="DS8" s="986"/>
      <c r="DT8" s="986"/>
      <c r="DU8" s="987"/>
      <c r="DV8" s="988"/>
      <c r="DW8" s="989"/>
      <c r="DX8" s="989"/>
      <c r="DY8" s="989"/>
      <c r="DZ8" s="990"/>
      <c r="EA8" s="205"/>
    </row>
    <row r="9" spans="1:131" s="206" customFormat="1" ht="26.25" customHeight="1">
      <c r="A9" s="212">
        <v>3</v>
      </c>
      <c r="B9" s="1033" t="s">
        <v>368</v>
      </c>
      <c r="C9" s="1034"/>
      <c r="D9" s="1034"/>
      <c r="E9" s="1034"/>
      <c r="F9" s="1034"/>
      <c r="G9" s="1034"/>
      <c r="H9" s="1034"/>
      <c r="I9" s="1034"/>
      <c r="J9" s="1034"/>
      <c r="K9" s="1034"/>
      <c r="L9" s="1034"/>
      <c r="M9" s="1034"/>
      <c r="N9" s="1034"/>
      <c r="O9" s="1034"/>
      <c r="P9" s="1035"/>
      <c r="Q9" s="1039">
        <v>30</v>
      </c>
      <c r="R9" s="1040"/>
      <c r="S9" s="1040"/>
      <c r="T9" s="1040"/>
      <c r="U9" s="1040"/>
      <c r="V9" s="1040">
        <v>30</v>
      </c>
      <c r="W9" s="1040"/>
      <c r="X9" s="1040"/>
      <c r="Y9" s="1040"/>
      <c r="Z9" s="1040"/>
      <c r="AA9" s="1041" t="s">
        <v>548</v>
      </c>
      <c r="AB9" s="1016"/>
      <c r="AC9" s="1016"/>
      <c r="AD9" s="1016"/>
      <c r="AE9" s="1017"/>
      <c r="AF9" s="1015" t="s">
        <v>222</v>
      </c>
      <c r="AG9" s="1016"/>
      <c r="AH9" s="1016"/>
      <c r="AI9" s="1016"/>
      <c r="AJ9" s="1017"/>
      <c r="AK9" s="1082">
        <v>3</v>
      </c>
      <c r="AL9" s="1083"/>
      <c r="AM9" s="1083"/>
      <c r="AN9" s="1083"/>
      <c r="AO9" s="1083"/>
      <c r="AP9" s="1083">
        <v>83</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544</v>
      </c>
      <c r="BT9" s="1011"/>
      <c r="BU9" s="1011"/>
      <c r="BV9" s="1011"/>
      <c r="BW9" s="1011"/>
      <c r="BX9" s="1011"/>
      <c r="BY9" s="1011"/>
      <c r="BZ9" s="1011"/>
      <c r="CA9" s="1011"/>
      <c r="CB9" s="1011"/>
      <c r="CC9" s="1011"/>
      <c r="CD9" s="1011"/>
      <c r="CE9" s="1011"/>
      <c r="CF9" s="1011"/>
      <c r="CG9" s="1012"/>
      <c r="CH9" s="985">
        <v>1</v>
      </c>
      <c r="CI9" s="986"/>
      <c r="CJ9" s="986"/>
      <c r="CK9" s="986"/>
      <c r="CL9" s="987"/>
      <c r="CM9" s="985">
        <v>113</v>
      </c>
      <c r="CN9" s="986"/>
      <c r="CO9" s="986"/>
      <c r="CP9" s="986"/>
      <c r="CQ9" s="987"/>
      <c r="CR9" s="985">
        <v>50</v>
      </c>
      <c r="CS9" s="986"/>
      <c r="CT9" s="986"/>
      <c r="CU9" s="986"/>
      <c r="CV9" s="987"/>
      <c r="CW9" s="985" t="s">
        <v>548</v>
      </c>
      <c r="CX9" s="986"/>
      <c r="CY9" s="986"/>
      <c r="CZ9" s="986"/>
      <c r="DA9" s="987"/>
      <c r="DB9" s="985" t="s">
        <v>548</v>
      </c>
      <c r="DC9" s="986"/>
      <c r="DD9" s="986"/>
      <c r="DE9" s="986"/>
      <c r="DF9" s="987"/>
      <c r="DG9" s="985" t="s">
        <v>548</v>
      </c>
      <c r="DH9" s="986"/>
      <c r="DI9" s="986"/>
      <c r="DJ9" s="986"/>
      <c r="DK9" s="987"/>
      <c r="DL9" s="985" t="s">
        <v>549</v>
      </c>
      <c r="DM9" s="986"/>
      <c r="DN9" s="986"/>
      <c r="DO9" s="986"/>
      <c r="DP9" s="987"/>
      <c r="DQ9" s="985" t="s">
        <v>549</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545</v>
      </c>
      <c r="BT10" s="1011"/>
      <c r="BU10" s="1011"/>
      <c r="BV10" s="1011"/>
      <c r="BW10" s="1011"/>
      <c r="BX10" s="1011"/>
      <c r="BY10" s="1011"/>
      <c r="BZ10" s="1011"/>
      <c r="CA10" s="1011"/>
      <c r="CB10" s="1011"/>
      <c r="CC10" s="1011"/>
      <c r="CD10" s="1011"/>
      <c r="CE10" s="1011"/>
      <c r="CF10" s="1011"/>
      <c r="CG10" s="1012"/>
      <c r="CH10" s="985">
        <v>6</v>
      </c>
      <c r="CI10" s="986"/>
      <c r="CJ10" s="986"/>
      <c r="CK10" s="986"/>
      <c r="CL10" s="987"/>
      <c r="CM10" s="985">
        <v>78</v>
      </c>
      <c r="CN10" s="986"/>
      <c r="CO10" s="986"/>
      <c r="CP10" s="986"/>
      <c r="CQ10" s="987"/>
      <c r="CR10" s="985">
        <v>35</v>
      </c>
      <c r="CS10" s="986"/>
      <c r="CT10" s="986"/>
      <c r="CU10" s="986"/>
      <c r="CV10" s="987"/>
      <c r="CW10" s="985" t="s">
        <v>549</v>
      </c>
      <c r="CX10" s="986"/>
      <c r="CY10" s="986"/>
      <c r="CZ10" s="986"/>
      <c r="DA10" s="987"/>
      <c r="DB10" s="985" t="s">
        <v>549</v>
      </c>
      <c r="DC10" s="986"/>
      <c r="DD10" s="986"/>
      <c r="DE10" s="986"/>
      <c r="DF10" s="987"/>
      <c r="DG10" s="985" t="s">
        <v>549</v>
      </c>
      <c r="DH10" s="986"/>
      <c r="DI10" s="986"/>
      <c r="DJ10" s="986"/>
      <c r="DK10" s="987"/>
      <c r="DL10" s="985" t="s">
        <v>549</v>
      </c>
      <c r="DM10" s="986"/>
      <c r="DN10" s="986"/>
      <c r="DO10" s="986"/>
      <c r="DP10" s="987"/>
      <c r="DQ10" s="985" t="s">
        <v>549</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555</v>
      </c>
      <c r="BT11" s="1011"/>
      <c r="BU11" s="1011"/>
      <c r="BV11" s="1011"/>
      <c r="BW11" s="1011"/>
      <c r="BX11" s="1011"/>
      <c r="BY11" s="1011"/>
      <c r="BZ11" s="1011"/>
      <c r="CA11" s="1011"/>
      <c r="CB11" s="1011"/>
      <c r="CC11" s="1011"/>
      <c r="CD11" s="1011"/>
      <c r="CE11" s="1011"/>
      <c r="CF11" s="1011"/>
      <c r="CG11" s="1012"/>
      <c r="CH11" s="985">
        <v>9</v>
      </c>
      <c r="CI11" s="986"/>
      <c r="CJ11" s="986"/>
      <c r="CK11" s="986"/>
      <c r="CL11" s="987"/>
      <c r="CM11" s="985">
        <v>893</v>
      </c>
      <c r="CN11" s="986"/>
      <c r="CO11" s="986"/>
      <c r="CP11" s="986"/>
      <c r="CQ11" s="987"/>
      <c r="CR11" s="985">
        <v>376</v>
      </c>
      <c r="CS11" s="986"/>
      <c r="CT11" s="986"/>
      <c r="CU11" s="986"/>
      <c r="CV11" s="987"/>
      <c r="CW11" s="985" t="s">
        <v>549</v>
      </c>
      <c r="CX11" s="986"/>
      <c r="CY11" s="986"/>
      <c r="CZ11" s="986"/>
      <c r="DA11" s="987"/>
      <c r="DB11" s="985" t="s">
        <v>549</v>
      </c>
      <c r="DC11" s="986"/>
      <c r="DD11" s="986"/>
      <c r="DE11" s="986"/>
      <c r="DF11" s="987"/>
      <c r="DG11" s="985" t="s">
        <v>549</v>
      </c>
      <c r="DH11" s="986"/>
      <c r="DI11" s="986"/>
      <c r="DJ11" s="986"/>
      <c r="DK11" s="987"/>
      <c r="DL11" s="985" t="s">
        <v>549</v>
      </c>
      <c r="DM11" s="986"/>
      <c r="DN11" s="986"/>
      <c r="DO11" s="986"/>
      <c r="DP11" s="987"/>
      <c r="DQ11" s="985" t="s">
        <v>549</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49578</v>
      </c>
      <c r="R23" s="1065"/>
      <c r="S23" s="1065"/>
      <c r="T23" s="1065"/>
      <c r="U23" s="1065"/>
      <c r="V23" s="1065">
        <v>48102</v>
      </c>
      <c r="W23" s="1065"/>
      <c r="X23" s="1065"/>
      <c r="Y23" s="1065"/>
      <c r="Z23" s="1065"/>
      <c r="AA23" s="1065">
        <v>1475</v>
      </c>
      <c r="AB23" s="1065"/>
      <c r="AC23" s="1065"/>
      <c r="AD23" s="1065"/>
      <c r="AE23" s="1066"/>
      <c r="AF23" s="1067">
        <v>1097</v>
      </c>
      <c r="AG23" s="1065"/>
      <c r="AH23" s="1065"/>
      <c r="AI23" s="1065"/>
      <c r="AJ23" s="1068"/>
      <c r="AK23" s="1069"/>
      <c r="AL23" s="1070"/>
      <c r="AM23" s="1070"/>
      <c r="AN23" s="1070"/>
      <c r="AO23" s="1070"/>
      <c r="AP23" s="1065">
        <v>48624</v>
      </c>
      <c r="AQ23" s="1065"/>
      <c r="AR23" s="1065"/>
      <c r="AS23" s="1065"/>
      <c r="AT23" s="1065"/>
      <c r="AU23" s="1071"/>
      <c r="AV23" s="1071"/>
      <c r="AW23" s="1071"/>
      <c r="AX23" s="1071"/>
      <c r="AY23" s="1072"/>
      <c r="AZ23" s="1061" t="s">
        <v>222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15524</v>
      </c>
      <c r="R28" s="1050"/>
      <c r="S28" s="1050"/>
      <c r="T28" s="1050"/>
      <c r="U28" s="1050"/>
      <c r="V28" s="1050">
        <v>15524</v>
      </c>
      <c r="W28" s="1050"/>
      <c r="X28" s="1050"/>
      <c r="Y28" s="1050"/>
      <c r="Z28" s="1050"/>
      <c r="AA28" s="1050" t="s">
        <v>546</v>
      </c>
      <c r="AB28" s="1050"/>
      <c r="AC28" s="1050"/>
      <c r="AD28" s="1050"/>
      <c r="AE28" s="1051"/>
      <c r="AF28" s="1052" t="s">
        <v>112</v>
      </c>
      <c r="AG28" s="1050"/>
      <c r="AH28" s="1050"/>
      <c r="AI28" s="1050"/>
      <c r="AJ28" s="1053"/>
      <c r="AK28" s="1054">
        <v>1360</v>
      </c>
      <c r="AL28" s="1042"/>
      <c r="AM28" s="1042"/>
      <c r="AN28" s="1042"/>
      <c r="AO28" s="1042"/>
      <c r="AP28" s="1042">
        <v>50</v>
      </c>
      <c r="AQ28" s="1042"/>
      <c r="AR28" s="1042"/>
      <c r="AS28" s="1042"/>
      <c r="AT28" s="1042"/>
      <c r="AU28" s="1042" t="s">
        <v>548</v>
      </c>
      <c r="AV28" s="1042"/>
      <c r="AW28" s="1042"/>
      <c r="AX28" s="1042"/>
      <c r="AY28" s="1042"/>
      <c r="AZ28" s="1043" t="s">
        <v>548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13055</v>
      </c>
      <c r="R29" s="1040"/>
      <c r="S29" s="1040"/>
      <c r="T29" s="1040"/>
      <c r="U29" s="1040"/>
      <c r="V29" s="1040">
        <v>12858</v>
      </c>
      <c r="W29" s="1040"/>
      <c r="X29" s="1040"/>
      <c r="Y29" s="1040"/>
      <c r="Z29" s="1040"/>
      <c r="AA29" s="1040">
        <v>197</v>
      </c>
      <c r="AB29" s="1040"/>
      <c r="AC29" s="1040"/>
      <c r="AD29" s="1040"/>
      <c r="AE29" s="1041"/>
      <c r="AF29" s="1015">
        <v>197</v>
      </c>
      <c r="AG29" s="1016"/>
      <c r="AH29" s="1016"/>
      <c r="AI29" s="1016"/>
      <c r="AJ29" s="1017"/>
      <c r="AK29" s="976">
        <v>1814</v>
      </c>
      <c r="AL29" s="967"/>
      <c r="AM29" s="967"/>
      <c r="AN29" s="967"/>
      <c r="AO29" s="967"/>
      <c r="AP29" s="967" t="s">
        <v>548</v>
      </c>
      <c r="AQ29" s="967"/>
      <c r="AR29" s="967"/>
      <c r="AS29" s="967"/>
      <c r="AT29" s="967"/>
      <c r="AU29" s="967" t="s">
        <v>548</v>
      </c>
      <c r="AV29" s="967"/>
      <c r="AW29" s="967"/>
      <c r="AX29" s="967"/>
      <c r="AY29" s="967"/>
      <c r="AZ29" s="1038" t="s">
        <v>548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1596</v>
      </c>
      <c r="R30" s="1040"/>
      <c r="S30" s="1040"/>
      <c r="T30" s="1040"/>
      <c r="U30" s="1040"/>
      <c r="V30" s="1040">
        <v>1518</v>
      </c>
      <c r="W30" s="1040"/>
      <c r="X30" s="1040"/>
      <c r="Y30" s="1040"/>
      <c r="Z30" s="1040"/>
      <c r="AA30" s="1040">
        <v>78</v>
      </c>
      <c r="AB30" s="1040"/>
      <c r="AC30" s="1040"/>
      <c r="AD30" s="1040"/>
      <c r="AE30" s="1041"/>
      <c r="AF30" s="1015">
        <v>78</v>
      </c>
      <c r="AG30" s="1016"/>
      <c r="AH30" s="1016"/>
      <c r="AI30" s="1016"/>
      <c r="AJ30" s="1017"/>
      <c r="AK30" s="976">
        <v>1762</v>
      </c>
      <c r="AL30" s="967"/>
      <c r="AM30" s="967"/>
      <c r="AN30" s="967"/>
      <c r="AO30" s="967"/>
      <c r="AP30" s="967" t="s">
        <v>548</v>
      </c>
      <c r="AQ30" s="967"/>
      <c r="AR30" s="967"/>
      <c r="AS30" s="967"/>
      <c r="AT30" s="967"/>
      <c r="AU30" s="967" t="s">
        <v>548</v>
      </c>
      <c r="AV30" s="967"/>
      <c r="AW30" s="967"/>
      <c r="AX30" s="967"/>
      <c r="AY30" s="967"/>
      <c r="AZ30" s="1038" t="s">
        <v>548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1843</v>
      </c>
      <c r="R31" s="1040"/>
      <c r="S31" s="1040"/>
      <c r="T31" s="1040"/>
      <c r="U31" s="1040"/>
      <c r="V31" s="1040">
        <v>1494</v>
      </c>
      <c r="W31" s="1040"/>
      <c r="X31" s="1040"/>
      <c r="Y31" s="1040"/>
      <c r="Z31" s="1040"/>
      <c r="AA31" s="1040">
        <v>349</v>
      </c>
      <c r="AB31" s="1040"/>
      <c r="AC31" s="1040"/>
      <c r="AD31" s="1040"/>
      <c r="AE31" s="1041"/>
      <c r="AF31" s="1015">
        <v>1486</v>
      </c>
      <c r="AG31" s="1016"/>
      <c r="AH31" s="1016"/>
      <c r="AI31" s="1016"/>
      <c r="AJ31" s="1017"/>
      <c r="AK31" s="976" t="s">
        <v>546</v>
      </c>
      <c r="AL31" s="967"/>
      <c r="AM31" s="967"/>
      <c r="AN31" s="967"/>
      <c r="AO31" s="967"/>
      <c r="AP31" s="967">
        <v>5008</v>
      </c>
      <c r="AQ31" s="967"/>
      <c r="AR31" s="967"/>
      <c r="AS31" s="967"/>
      <c r="AT31" s="967"/>
      <c r="AU31" s="967" t="s">
        <v>548</v>
      </c>
      <c r="AV31" s="967"/>
      <c r="AW31" s="967"/>
      <c r="AX31" s="967"/>
      <c r="AY31" s="967"/>
      <c r="AZ31" s="1038" t="s">
        <v>548</v>
      </c>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255</v>
      </c>
      <c r="R32" s="1040"/>
      <c r="S32" s="1040"/>
      <c r="T32" s="1040"/>
      <c r="U32" s="1040"/>
      <c r="V32" s="1040">
        <v>159</v>
      </c>
      <c r="W32" s="1040"/>
      <c r="X32" s="1040"/>
      <c r="Y32" s="1040"/>
      <c r="Z32" s="1040"/>
      <c r="AA32" s="1040">
        <v>96</v>
      </c>
      <c r="AB32" s="1040"/>
      <c r="AC32" s="1040"/>
      <c r="AD32" s="1040"/>
      <c r="AE32" s="1041"/>
      <c r="AF32" s="1015">
        <v>1137</v>
      </c>
      <c r="AG32" s="1016"/>
      <c r="AH32" s="1016"/>
      <c r="AI32" s="1016"/>
      <c r="AJ32" s="1017"/>
      <c r="AK32" s="976" t="s">
        <v>546</v>
      </c>
      <c r="AL32" s="967"/>
      <c r="AM32" s="967"/>
      <c r="AN32" s="967"/>
      <c r="AO32" s="967"/>
      <c r="AP32" s="967">
        <v>126</v>
      </c>
      <c r="AQ32" s="967"/>
      <c r="AR32" s="967"/>
      <c r="AS32" s="967"/>
      <c r="AT32" s="967"/>
      <c r="AU32" s="967" t="s">
        <v>548</v>
      </c>
      <c r="AV32" s="967"/>
      <c r="AW32" s="967"/>
      <c r="AX32" s="967"/>
      <c r="AY32" s="967"/>
      <c r="AZ32" s="1038" t="s">
        <v>548</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183</v>
      </c>
      <c r="R33" s="1040"/>
      <c r="S33" s="1040"/>
      <c r="T33" s="1040"/>
      <c r="U33" s="1040"/>
      <c r="V33" s="1040">
        <v>183</v>
      </c>
      <c r="W33" s="1040"/>
      <c r="X33" s="1040"/>
      <c r="Y33" s="1040"/>
      <c r="Z33" s="1040"/>
      <c r="AA33" s="1040" t="s">
        <v>546</v>
      </c>
      <c r="AB33" s="1040"/>
      <c r="AC33" s="1040"/>
      <c r="AD33" s="1040"/>
      <c r="AE33" s="1041"/>
      <c r="AF33" s="1015" t="s">
        <v>389</v>
      </c>
      <c r="AG33" s="1016"/>
      <c r="AH33" s="1016"/>
      <c r="AI33" s="1016"/>
      <c r="AJ33" s="1017"/>
      <c r="AK33" s="976">
        <v>60</v>
      </c>
      <c r="AL33" s="967"/>
      <c r="AM33" s="967"/>
      <c r="AN33" s="967"/>
      <c r="AO33" s="967"/>
      <c r="AP33" s="967">
        <v>26</v>
      </c>
      <c r="AQ33" s="967"/>
      <c r="AR33" s="967"/>
      <c r="AS33" s="967"/>
      <c r="AT33" s="967"/>
      <c r="AU33" s="967">
        <v>10</v>
      </c>
      <c r="AV33" s="967"/>
      <c r="AW33" s="967"/>
      <c r="AX33" s="967"/>
      <c r="AY33" s="967"/>
      <c r="AZ33" s="1038" t="s">
        <v>548</v>
      </c>
      <c r="BA33" s="1038"/>
      <c r="BB33" s="1038"/>
      <c r="BC33" s="1038"/>
      <c r="BD33" s="1038"/>
      <c r="BE33" s="1028" t="s">
        <v>390</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391</v>
      </c>
      <c r="C34" s="1034"/>
      <c r="D34" s="1034"/>
      <c r="E34" s="1034"/>
      <c r="F34" s="1034"/>
      <c r="G34" s="1034"/>
      <c r="H34" s="1034"/>
      <c r="I34" s="1034"/>
      <c r="J34" s="1034"/>
      <c r="K34" s="1034"/>
      <c r="L34" s="1034"/>
      <c r="M34" s="1034"/>
      <c r="N34" s="1034"/>
      <c r="O34" s="1034"/>
      <c r="P34" s="1035"/>
      <c r="Q34" s="1039">
        <v>5782</v>
      </c>
      <c r="R34" s="1040"/>
      <c r="S34" s="1040"/>
      <c r="T34" s="1040"/>
      <c r="U34" s="1040"/>
      <c r="V34" s="1040">
        <v>5745</v>
      </c>
      <c r="W34" s="1040"/>
      <c r="X34" s="1040"/>
      <c r="Y34" s="1040"/>
      <c r="Z34" s="1040"/>
      <c r="AA34" s="1040">
        <v>37</v>
      </c>
      <c r="AB34" s="1040"/>
      <c r="AC34" s="1040"/>
      <c r="AD34" s="1040"/>
      <c r="AE34" s="1041"/>
      <c r="AF34" s="1015" t="s">
        <v>389</v>
      </c>
      <c r="AG34" s="1016"/>
      <c r="AH34" s="1016"/>
      <c r="AI34" s="1016"/>
      <c r="AJ34" s="1017"/>
      <c r="AK34" s="976">
        <v>1755</v>
      </c>
      <c r="AL34" s="967"/>
      <c r="AM34" s="967"/>
      <c r="AN34" s="967"/>
      <c r="AO34" s="967"/>
      <c r="AP34" s="967">
        <v>35968</v>
      </c>
      <c r="AQ34" s="967"/>
      <c r="AR34" s="967"/>
      <c r="AS34" s="967"/>
      <c r="AT34" s="967"/>
      <c r="AU34" s="967">
        <v>22839</v>
      </c>
      <c r="AV34" s="967"/>
      <c r="AW34" s="967"/>
      <c r="AX34" s="967"/>
      <c r="AY34" s="967"/>
      <c r="AZ34" s="1038" t="s">
        <v>548</v>
      </c>
      <c r="BA34" s="1038"/>
      <c r="BB34" s="1038"/>
      <c r="BC34" s="1038"/>
      <c r="BD34" s="1038"/>
      <c r="BE34" s="1028" t="s">
        <v>390</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392</v>
      </c>
      <c r="C35" s="1034"/>
      <c r="D35" s="1034"/>
      <c r="E35" s="1034"/>
      <c r="F35" s="1034"/>
      <c r="G35" s="1034"/>
      <c r="H35" s="1034"/>
      <c r="I35" s="1034"/>
      <c r="J35" s="1034"/>
      <c r="K35" s="1034"/>
      <c r="L35" s="1034"/>
      <c r="M35" s="1034"/>
      <c r="N35" s="1034"/>
      <c r="O35" s="1034"/>
      <c r="P35" s="1035"/>
      <c r="Q35" s="1039">
        <v>78</v>
      </c>
      <c r="R35" s="1040"/>
      <c r="S35" s="1040"/>
      <c r="T35" s="1040"/>
      <c r="U35" s="1040"/>
      <c r="V35" s="1040">
        <v>1</v>
      </c>
      <c r="W35" s="1040"/>
      <c r="X35" s="1040"/>
      <c r="Y35" s="1040"/>
      <c r="Z35" s="1040"/>
      <c r="AA35" s="1040">
        <v>77</v>
      </c>
      <c r="AB35" s="1040"/>
      <c r="AC35" s="1040"/>
      <c r="AD35" s="1040"/>
      <c r="AE35" s="1041"/>
      <c r="AF35" s="1015">
        <v>90</v>
      </c>
      <c r="AG35" s="1016"/>
      <c r="AH35" s="1016"/>
      <c r="AI35" s="1016"/>
      <c r="AJ35" s="1017"/>
      <c r="AK35" s="976" t="s">
        <v>546</v>
      </c>
      <c r="AL35" s="967"/>
      <c r="AM35" s="967"/>
      <c r="AN35" s="967"/>
      <c r="AO35" s="967"/>
      <c r="AP35" s="967" t="s">
        <v>549</v>
      </c>
      <c r="AQ35" s="967"/>
      <c r="AR35" s="967"/>
      <c r="AS35" s="967"/>
      <c r="AT35" s="967"/>
      <c r="AU35" s="967" t="s">
        <v>548</v>
      </c>
      <c r="AV35" s="967"/>
      <c r="AW35" s="967"/>
      <c r="AX35" s="967"/>
      <c r="AY35" s="967"/>
      <c r="AZ35" s="1038" t="s">
        <v>548</v>
      </c>
      <c r="BA35" s="1038"/>
      <c r="BB35" s="1038"/>
      <c r="BC35" s="1038"/>
      <c r="BD35" s="1038"/>
      <c r="BE35" s="1028" t="s">
        <v>390</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393</v>
      </c>
      <c r="C36" s="1034"/>
      <c r="D36" s="1034"/>
      <c r="E36" s="1034"/>
      <c r="F36" s="1034"/>
      <c r="G36" s="1034"/>
      <c r="H36" s="1034"/>
      <c r="I36" s="1034"/>
      <c r="J36" s="1034"/>
      <c r="K36" s="1034"/>
      <c r="L36" s="1034"/>
      <c r="M36" s="1034"/>
      <c r="N36" s="1034"/>
      <c r="O36" s="1034"/>
      <c r="P36" s="1035"/>
      <c r="Q36" s="1039">
        <v>366</v>
      </c>
      <c r="R36" s="1040"/>
      <c r="S36" s="1040"/>
      <c r="T36" s="1040"/>
      <c r="U36" s="1040"/>
      <c r="V36" s="1040">
        <v>870</v>
      </c>
      <c r="W36" s="1040"/>
      <c r="X36" s="1040"/>
      <c r="Y36" s="1040"/>
      <c r="Z36" s="1040"/>
      <c r="AA36" s="1040">
        <v>-504</v>
      </c>
      <c r="AB36" s="1040"/>
      <c r="AC36" s="1040"/>
      <c r="AD36" s="1040"/>
      <c r="AE36" s="1041"/>
      <c r="AF36" s="1015">
        <v>112</v>
      </c>
      <c r="AG36" s="1016"/>
      <c r="AH36" s="1016"/>
      <c r="AI36" s="1016"/>
      <c r="AJ36" s="1017"/>
      <c r="AK36" s="976" t="s">
        <v>546</v>
      </c>
      <c r="AL36" s="967"/>
      <c r="AM36" s="967"/>
      <c r="AN36" s="967"/>
      <c r="AO36" s="967"/>
      <c r="AP36" s="967">
        <v>570</v>
      </c>
      <c r="AQ36" s="967"/>
      <c r="AR36" s="967"/>
      <c r="AS36" s="967"/>
      <c r="AT36" s="967"/>
      <c r="AU36" s="967" t="s">
        <v>549</v>
      </c>
      <c r="AV36" s="967"/>
      <c r="AW36" s="967"/>
      <c r="AX36" s="967"/>
      <c r="AY36" s="967"/>
      <c r="AZ36" s="1038" t="s">
        <v>548</v>
      </c>
      <c r="BA36" s="1038"/>
      <c r="BB36" s="1038"/>
      <c r="BC36" s="1038"/>
      <c r="BD36" s="1038"/>
      <c r="BE36" s="1028" t="s">
        <v>390</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3100</v>
      </c>
      <c r="AG63" s="955"/>
      <c r="AH63" s="955"/>
      <c r="AI63" s="955"/>
      <c r="AJ63" s="1026"/>
      <c r="AK63" s="1027"/>
      <c r="AL63" s="959"/>
      <c r="AM63" s="959"/>
      <c r="AN63" s="959"/>
      <c r="AO63" s="959"/>
      <c r="AP63" s="955">
        <v>41748</v>
      </c>
      <c r="AQ63" s="955"/>
      <c r="AR63" s="955"/>
      <c r="AS63" s="955"/>
      <c r="AT63" s="955"/>
      <c r="AU63" s="955">
        <v>22849</v>
      </c>
      <c r="AV63" s="955"/>
      <c r="AW63" s="955"/>
      <c r="AX63" s="955"/>
      <c r="AY63" s="955"/>
      <c r="AZ63" s="1021"/>
      <c r="BA63" s="1021"/>
      <c r="BB63" s="1021"/>
      <c r="BC63" s="1021"/>
      <c r="BD63" s="1021"/>
      <c r="BE63" s="956"/>
      <c r="BF63" s="956"/>
      <c r="BG63" s="956"/>
      <c r="BH63" s="956"/>
      <c r="BI63" s="957"/>
      <c r="BJ63" s="1022" t="s">
        <v>222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397</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398</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547</v>
      </c>
      <c r="C68" s="982"/>
      <c r="D68" s="982"/>
      <c r="E68" s="982"/>
      <c r="F68" s="982"/>
      <c r="G68" s="982"/>
      <c r="H68" s="982"/>
      <c r="I68" s="982"/>
      <c r="J68" s="982"/>
      <c r="K68" s="982"/>
      <c r="L68" s="982"/>
      <c r="M68" s="982"/>
      <c r="N68" s="982"/>
      <c r="O68" s="982"/>
      <c r="P68" s="983"/>
      <c r="Q68" s="984">
        <v>187</v>
      </c>
      <c r="R68" s="978"/>
      <c r="S68" s="978"/>
      <c r="T68" s="978"/>
      <c r="U68" s="978"/>
      <c r="V68" s="978">
        <v>98</v>
      </c>
      <c r="W68" s="978"/>
      <c r="X68" s="978"/>
      <c r="Y68" s="978"/>
      <c r="Z68" s="978"/>
      <c r="AA68" s="978">
        <v>90</v>
      </c>
      <c r="AB68" s="978"/>
      <c r="AC68" s="978"/>
      <c r="AD68" s="978"/>
      <c r="AE68" s="978"/>
      <c r="AF68" s="978">
        <v>90</v>
      </c>
      <c r="AG68" s="978"/>
      <c r="AH68" s="978"/>
      <c r="AI68" s="978"/>
      <c r="AJ68" s="978"/>
      <c r="AK68" s="978" t="s">
        <v>552</v>
      </c>
      <c r="AL68" s="978"/>
      <c r="AM68" s="978"/>
      <c r="AN68" s="978"/>
      <c r="AO68" s="978"/>
      <c r="AP68" s="978" t="s">
        <v>552</v>
      </c>
      <c r="AQ68" s="978"/>
      <c r="AR68" s="978"/>
      <c r="AS68" s="978"/>
      <c r="AT68" s="978"/>
      <c r="AU68" s="978" t="s">
        <v>552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550</v>
      </c>
      <c r="C69" s="971"/>
      <c r="D69" s="971"/>
      <c r="E69" s="971"/>
      <c r="F69" s="971"/>
      <c r="G69" s="971"/>
      <c r="H69" s="971"/>
      <c r="I69" s="971"/>
      <c r="J69" s="971"/>
      <c r="K69" s="971"/>
      <c r="L69" s="971"/>
      <c r="M69" s="971"/>
      <c r="N69" s="971"/>
      <c r="O69" s="971"/>
      <c r="P69" s="972"/>
      <c r="Q69" s="973">
        <v>208312</v>
      </c>
      <c r="R69" s="967"/>
      <c r="S69" s="967"/>
      <c r="T69" s="967"/>
      <c r="U69" s="967"/>
      <c r="V69" s="967">
        <v>200160</v>
      </c>
      <c r="W69" s="967"/>
      <c r="X69" s="967"/>
      <c r="Y69" s="967"/>
      <c r="Z69" s="967"/>
      <c r="AA69" s="967">
        <v>8152</v>
      </c>
      <c r="AB69" s="967"/>
      <c r="AC69" s="967"/>
      <c r="AD69" s="967"/>
      <c r="AE69" s="967"/>
      <c r="AF69" s="967">
        <v>8152</v>
      </c>
      <c r="AG69" s="967"/>
      <c r="AH69" s="967"/>
      <c r="AI69" s="967"/>
      <c r="AJ69" s="967"/>
      <c r="AK69" s="967">
        <v>212</v>
      </c>
      <c r="AL69" s="967"/>
      <c r="AM69" s="967"/>
      <c r="AN69" s="967"/>
      <c r="AO69" s="967"/>
      <c r="AP69" s="967" t="s">
        <v>553</v>
      </c>
      <c r="AQ69" s="967"/>
      <c r="AR69" s="967"/>
      <c r="AS69" s="967"/>
      <c r="AT69" s="967"/>
      <c r="AU69" s="967" t="s">
        <v>553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551</v>
      </c>
      <c r="C70" s="971"/>
      <c r="D70" s="971"/>
      <c r="E70" s="971"/>
      <c r="F70" s="971"/>
      <c r="G70" s="971"/>
      <c r="H70" s="971"/>
      <c r="I70" s="971"/>
      <c r="J70" s="971"/>
      <c r="K70" s="971"/>
      <c r="L70" s="971"/>
      <c r="M70" s="971"/>
      <c r="N70" s="971"/>
      <c r="O70" s="971"/>
      <c r="P70" s="972"/>
      <c r="Q70" s="973">
        <v>187</v>
      </c>
      <c r="R70" s="967"/>
      <c r="S70" s="967"/>
      <c r="T70" s="967"/>
      <c r="U70" s="967"/>
      <c r="V70" s="967">
        <v>181</v>
      </c>
      <c r="W70" s="967"/>
      <c r="X70" s="967"/>
      <c r="Y70" s="967"/>
      <c r="Z70" s="967"/>
      <c r="AA70" s="967">
        <v>7</v>
      </c>
      <c r="AB70" s="967"/>
      <c r="AC70" s="967"/>
      <c r="AD70" s="967"/>
      <c r="AE70" s="967"/>
      <c r="AF70" s="967">
        <v>7</v>
      </c>
      <c r="AG70" s="967"/>
      <c r="AH70" s="967"/>
      <c r="AI70" s="967"/>
      <c r="AJ70" s="967"/>
      <c r="AK70" s="967" t="s">
        <v>553</v>
      </c>
      <c r="AL70" s="967"/>
      <c r="AM70" s="967"/>
      <c r="AN70" s="967"/>
      <c r="AO70" s="967"/>
      <c r="AP70" s="967" t="s">
        <v>553</v>
      </c>
      <c r="AQ70" s="967"/>
      <c r="AR70" s="967"/>
      <c r="AS70" s="967"/>
      <c r="AT70" s="967"/>
      <c r="AU70" s="967" t="s">
        <v>553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8249</v>
      </c>
      <c r="AG88" s="955"/>
      <c r="AH88" s="955"/>
      <c r="AI88" s="955"/>
      <c r="AJ88" s="955"/>
      <c r="AK88" s="959"/>
      <c r="AL88" s="959"/>
      <c r="AM88" s="959"/>
      <c r="AN88" s="959"/>
      <c r="AO88" s="959"/>
      <c r="AP88" s="955" t="s">
        <v>554</v>
      </c>
      <c r="AQ88" s="955"/>
      <c r="AR88" s="955"/>
      <c r="AS88" s="955"/>
      <c r="AT88" s="955"/>
      <c r="AU88" s="955" t="s">
        <v>554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558</v>
      </c>
      <c r="CS102" s="947"/>
      <c r="CT102" s="947"/>
      <c r="CU102" s="947"/>
      <c r="CV102" s="948"/>
      <c r="CW102" s="946" t="s">
        <v>549</v>
      </c>
      <c r="CX102" s="947"/>
      <c r="CY102" s="947"/>
      <c r="CZ102" s="947"/>
      <c r="DA102" s="948"/>
      <c r="DB102" s="946">
        <v>278</v>
      </c>
      <c r="DC102" s="947"/>
      <c r="DD102" s="947"/>
      <c r="DE102" s="947"/>
      <c r="DF102" s="948"/>
      <c r="DG102" s="946">
        <v>1096</v>
      </c>
      <c r="DH102" s="947"/>
      <c r="DI102" s="947"/>
      <c r="DJ102" s="947"/>
      <c r="DK102" s="948"/>
      <c r="DL102" s="946" t="s">
        <v>548</v>
      </c>
      <c r="DM102" s="947"/>
      <c r="DN102" s="947"/>
      <c r="DO102" s="947"/>
      <c r="DP102" s="948"/>
      <c r="DQ102" s="946" t="s">
        <v>548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288</v>
      </c>
      <c r="AG109" s="888"/>
      <c r="AH109" s="888"/>
      <c r="AI109" s="888"/>
      <c r="AJ109" s="889"/>
      <c r="AK109" s="890" t="s">
        <v>287</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288</v>
      </c>
      <c r="BW109" s="888"/>
      <c r="BX109" s="888"/>
      <c r="BY109" s="888"/>
      <c r="BZ109" s="889"/>
      <c r="CA109" s="890" t="s">
        <v>287</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288</v>
      </c>
      <c r="DM109" s="888"/>
      <c r="DN109" s="888"/>
      <c r="DO109" s="888"/>
      <c r="DP109" s="889"/>
      <c r="DQ109" s="890" t="s">
        <v>287</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5795403</v>
      </c>
      <c r="AB110" s="873"/>
      <c r="AC110" s="873"/>
      <c r="AD110" s="873"/>
      <c r="AE110" s="874"/>
      <c r="AF110" s="875">
        <v>5744652</v>
      </c>
      <c r="AG110" s="873"/>
      <c r="AH110" s="873"/>
      <c r="AI110" s="873"/>
      <c r="AJ110" s="874"/>
      <c r="AK110" s="875">
        <v>5281407</v>
      </c>
      <c r="AL110" s="873"/>
      <c r="AM110" s="873"/>
      <c r="AN110" s="873"/>
      <c r="AO110" s="874"/>
      <c r="AP110" s="876">
        <v>23.3</v>
      </c>
      <c r="AQ110" s="877"/>
      <c r="AR110" s="877"/>
      <c r="AS110" s="877"/>
      <c r="AT110" s="878"/>
      <c r="AU110" s="920" t="s">
        <v>60</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48433149</v>
      </c>
      <c r="BR110" s="800"/>
      <c r="BS110" s="800"/>
      <c r="BT110" s="800"/>
      <c r="BU110" s="800"/>
      <c r="BV110" s="800">
        <v>48388442</v>
      </c>
      <c r="BW110" s="800"/>
      <c r="BX110" s="800"/>
      <c r="BY110" s="800"/>
      <c r="BZ110" s="800"/>
      <c r="CA110" s="800">
        <v>48623337</v>
      </c>
      <c r="CB110" s="800"/>
      <c r="CC110" s="800"/>
      <c r="CD110" s="800"/>
      <c r="CE110" s="800"/>
      <c r="CF110" s="861">
        <v>214.6</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173564</v>
      </c>
      <c r="BR111" s="771"/>
      <c r="BS111" s="771"/>
      <c r="BT111" s="771"/>
      <c r="BU111" s="771"/>
      <c r="BV111" s="771">
        <v>132542</v>
      </c>
      <c r="BW111" s="771"/>
      <c r="BX111" s="771"/>
      <c r="BY111" s="771"/>
      <c r="BZ111" s="771"/>
      <c r="CA111" s="771">
        <v>94012</v>
      </c>
      <c r="CB111" s="771"/>
      <c r="CC111" s="771"/>
      <c r="CD111" s="771"/>
      <c r="CE111" s="771"/>
      <c r="CF111" s="848">
        <v>0.4</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222</v>
      </c>
      <c r="AB112" s="784"/>
      <c r="AC112" s="784"/>
      <c r="AD112" s="784"/>
      <c r="AE112" s="785"/>
      <c r="AF112" s="786" t="s">
        <v>222</v>
      </c>
      <c r="AG112" s="784"/>
      <c r="AH112" s="784"/>
      <c r="AI112" s="784"/>
      <c r="AJ112" s="785"/>
      <c r="AK112" s="786" t="s">
        <v>222</v>
      </c>
      <c r="AL112" s="784"/>
      <c r="AM112" s="784"/>
      <c r="AN112" s="784"/>
      <c r="AO112" s="785"/>
      <c r="AP112" s="754" t="s">
        <v>222</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21903552</v>
      </c>
      <c r="BR112" s="771"/>
      <c r="BS112" s="771"/>
      <c r="BT112" s="771"/>
      <c r="BU112" s="771"/>
      <c r="BV112" s="771">
        <v>22597042</v>
      </c>
      <c r="BW112" s="771"/>
      <c r="BX112" s="771"/>
      <c r="BY112" s="771"/>
      <c r="BZ112" s="771"/>
      <c r="CA112" s="771">
        <v>22849681</v>
      </c>
      <c r="CB112" s="771"/>
      <c r="CC112" s="771"/>
      <c r="CD112" s="771"/>
      <c r="CE112" s="771"/>
      <c r="CF112" s="848">
        <v>100.9</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222</v>
      </c>
      <c r="DH112" s="771"/>
      <c r="DI112" s="771"/>
      <c r="DJ112" s="771"/>
      <c r="DK112" s="771"/>
      <c r="DL112" s="771" t="s">
        <v>222</v>
      </c>
      <c r="DM112" s="771"/>
      <c r="DN112" s="771"/>
      <c r="DO112" s="771"/>
      <c r="DP112" s="771"/>
      <c r="DQ112" s="771" t="s">
        <v>222</v>
      </c>
      <c r="DR112" s="771"/>
      <c r="DS112" s="771"/>
      <c r="DT112" s="771"/>
      <c r="DU112" s="771"/>
      <c r="DV112" s="823" t="s">
        <v>222</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1599355</v>
      </c>
      <c r="AB113" s="909"/>
      <c r="AC113" s="909"/>
      <c r="AD113" s="909"/>
      <c r="AE113" s="910"/>
      <c r="AF113" s="911">
        <v>1704382</v>
      </c>
      <c r="AG113" s="909"/>
      <c r="AH113" s="909"/>
      <c r="AI113" s="909"/>
      <c r="AJ113" s="910"/>
      <c r="AK113" s="911">
        <v>1652262</v>
      </c>
      <c r="AL113" s="909"/>
      <c r="AM113" s="909"/>
      <c r="AN113" s="909"/>
      <c r="AO113" s="910"/>
      <c r="AP113" s="912">
        <v>7.3</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t="s">
        <v>222</v>
      </c>
      <c r="BR113" s="771"/>
      <c r="BS113" s="771"/>
      <c r="BT113" s="771"/>
      <c r="BU113" s="771"/>
      <c r="BV113" s="771" t="s">
        <v>222</v>
      </c>
      <c r="BW113" s="771"/>
      <c r="BX113" s="771"/>
      <c r="BY113" s="771"/>
      <c r="BZ113" s="771"/>
      <c r="CA113" s="771" t="s">
        <v>222</v>
      </c>
      <c r="CB113" s="771"/>
      <c r="CC113" s="771"/>
      <c r="CD113" s="771"/>
      <c r="CE113" s="771"/>
      <c r="CF113" s="848" t="s">
        <v>222</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222</v>
      </c>
      <c r="DH113" s="784"/>
      <c r="DI113" s="784"/>
      <c r="DJ113" s="784"/>
      <c r="DK113" s="785"/>
      <c r="DL113" s="786" t="s">
        <v>222</v>
      </c>
      <c r="DM113" s="784"/>
      <c r="DN113" s="784"/>
      <c r="DO113" s="784"/>
      <c r="DP113" s="785"/>
      <c r="DQ113" s="786" t="s">
        <v>222</v>
      </c>
      <c r="DR113" s="784"/>
      <c r="DS113" s="784"/>
      <c r="DT113" s="784"/>
      <c r="DU113" s="785"/>
      <c r="DV113" s="754" t="s">
        <v>222</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222</v>
      </c>
      <c r="AB114" s="784"/>
      <c r="AC114" s="784"/>
      <c r="AD114" s="784"/>
      <c r="AE114" s="785"/>
      <c r="AF114" s="786" t="s">
        <v>222</v>
      </c>
      <c r="AG114" s="784"/>
      <c r="AH114" s="784"/>
      <c r="AI114" s="784"/>
      <c r="AJ114" s="785"/>
      <c r="AK114" s="786" t="s">
        <v>222</v>
      </c>
      <c r="AL114" s="784"/>
      <c r="AM114" s="784"/>
      <c r="AN114" s="784"/>
      <c r="AO114" s="785"/>
      <c r="AP114" s="754" t="s">
        <v>222</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7989989</v>
      </c>
      <c r="BR114" s="771"/>
      <c r="BS114" s="771"/>
      <c r="BT114" s="771"/>
      <c r="BU114" s="771"/>
      <c r="BV114" s="771">
        <v>7755705</v>
      </c>
      <c r="BW114" s="771"/>
      <c r="BX114" s="771"/>
      <c r="BY114" s="771"/>
      <c r="BZ114" s="771"/>
      <c r="CA114" s="771">
        <v>8033197</v>
      </c>
      <c r="CB114" s="771"/>
      <c r="CC114" s="771"/>
      <c r="CD114" s="771"/>
      <c r="CE114" s="771"/>
      <c r="CF114" s="848">
        <v>35.5</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47932</v>
      </c>
      <c r="AB115" s="909"/>
      <c r="AC115" s="909"/>
      <c r="AD115" s="909"/>
      <c r="AE115" s="910"/>
      <c r="AF115" s="911">
        <v>41022</v>
      </c>
      <c r="AG115" s="909"/>
      <c r="AH115" s="909"/>
      <c r="AI115" s="909"/>
      <c r="AJ115" s="910"/>
      <c r="AK115" s="911">
        <v>38530</v>
      </c>
      <c r="AL115" s="909"/>
      <c r="AM115" s="909"/>
      <c r="AN115" s="909"/>
      <c r="AO115" s="910"/>
      <c r="AP115" s="912">
        <v>0.2</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t="s">
        <v>222</v>
      </c>
      <c r="BR115" s="771"/>
      <c r="BS115" s="771"/>
      <c r="BT115" s="771"/>
      <c r="BU115" s="771"/>
      <c r="BV115" s="771" t="s">
        <v>222</v>
      </c>
      <c r="BW115" s="771"/>
      <c r="BX115" s="771"/>
      <c r="BY115" s="771"/>
      <c r="BZ115" s="771"/>
      <c r="CA115" s="771" t="s">
        <v>222</v>
      </c>
      <c r="CB115" s="771"/>
      <c r="CC115" s="771"/>
      <c r="CD115" s="771"/>
      <c r="CE115" s="771"/>
      <c r="CF115" s="848" t="s">
        <v>222</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222</v>
      </c>
      <c r="DH115" s="784"/>
      <c r="DI115" s="784"/>
      <c r="DJ115" s="784"/>
      <c r="DK115" s="785"/>
      <c r="DL115" s="786" t="s">
        <v>222</v>
      </c>
      <c r="DM115" s="784"/>
      <c r="DN115" s="784"/>
      <c r="DO115" s="784"/>
      <c r="DP115" s="785"/>
      <c r="DQ115" s="786" t="s">
        <v>222</v>
      </c>
      <c r="DR115" s="784"/>
      <c r="DS115" s="784"/>
      <c r="DT115" s="784"/>
      <c r="DU115" s="785"/>
      <c r="DV115" s="754" t="s">
        <v>222</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222</v>
      </c>
      <c r="AB116" s="784"/>
      <c r="AC116" s="784"/>
      <c r="AD116" s="784"/>
      <c r="AE116" s="785"/>
      <c r="AF116" s="786" t="s">
        <v>222</v>
      </c>
      <c r="AG116" s="784"/>
      <c r="AH116" s="784"/>
      <c r="AI116" s="784"/>
      <c r="AJ116" s="785"/>
      <c r="AK116" s="786" t="s">
        <v>222</v>
      </c>
      <c r="AL116" s="784"/>
      <c r="AM116" s="784"/>
      <c r="AN116" s="784"/>
      <c r="AO116" s="785"/>
      <c r="AP116" s="754" t="s">
        <v>222</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61616</v>
      </c>
      <c r="DH116" s="784"/>
      <c r="DI116" s="784"/>
      <c r="DJ116" s="784"/>
      <c r="DK116" s="785"/>
      <c r="DL116" s="786">
        <v>46108</v>
      </c>
      <c r="DM116" s="784"/>
      <c r="DN116" s="784"/>
      <c r="DO116" s="784"/>
      <c r="DP116" s="785"/>
      <c r="DQ116" s="786">
        <v>30669</v>
      </c>
      <c r="DR116" s="784"/>
      <c r="DS116" s="784"/>
      <c r="DT116" s="784"/>
      <c r="DU116" s="785"/>
      <c r="DV116" s="754">
        <v>0.1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7442690</v>
      </c>
      <c r="AB117" s="895"/>
      <c r="AC117" s="895"/>
      <c r="AD117" s="895"/>
      <c r="AE117" s="896"/>
      <c r="AF117" s="898">
        <v>7490056</v>
      </c>
      <c r="AG117" s="895"/>
      <c r="AH117" s="895"/>
      <c r="AI117" s="895"/>
      <c r="AJ117" s="896"/>
      <c r="AK117" s="898">
        <v>6972199</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222</v>
      </c>
      <c r="BR117" s="858"/>
      <c r="BS117" s="858"/>
      <c r="BT117" s="858"/>
      <c r="BU117" s="858"/>
      <c r="BV117" s="858" t="s">
        <v>222</v>
      </c>
      <c r="BW117" s="858"/>
      <c r="BX117" s="858"/>
      <c r="BY117" s="858"/>
      <c r="BZ117" s="858"/>
      <c r="CA117" s="858" t="s">
        <v>222</v>
      </c>
      <c r="CB117" s="858"/>
      <c r="CC117" s="858"/>
      <c r="CD117" s="858"/>
      <c r="CE117" s="858"/>
      <c r="CF117" s="848" t="s">
        <v>222</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288</v>
      </c>
      <c r="AG118" s="888"/>
      <c r="AH118" s="888"/>
      <c r="AI118" s="888"/>
      <c r="AJ118" s="889"/>
      <c r="AK118" s="890" t="s">
        <v>287</v>
      </c>
      <c r="AL118" s="888"/>
      <c r="AM118" s="888"/>
      <c r="AN118" s="888"/>
      <c r="AO118" s="889"/>
      <c r="AP118" s="891" t="s">
        <v>409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437</v>
      </c>
      <c r="BP118" s="838"/>
      <c r="BQ118" s="857">
        <v>78500254</v>
      </c>
      <c r="BR118" s="858"/>
      <c r="BS118" s="858"/>
      <c r="BT118" s="858"/>
      <c r="BU118" s="858"/>
      <c r="BV118" s="858">
        <v>78873731</v>
      </c>
      <c r="BW118" s="858"/>
      <c r="BX118" s="858"/>
      <c r="BY118" s="858"/>
      <c r="BZ118" s="858"/>
      <c r="CA118" s="858">
        <v>79600227</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12239395</v>
      </c>
      <c r="BR119" s="800"/>
      <c r="BS119" s="800"/>
      <c r="BT119" s="800"/>
      <c r="BU119" s="800"/>
      <c r="BV119" s="800">
        <v>11622868</v>
      </c>
      <c r="BW119" s="800"/>
      <c r="BX119" s="800"/>
      <c r="BY119" s="800"/>
      <c r="BZ119" s="800"/>
      <c r="CA119" s="800">
        <v>11189450</v>
      </c>
      <c r="CB119" s="800"/>
      <c r="CC119" s="800"/>
      <c r="CD119" s="800"/>
      <c r="CE119" s="800"/>
      <c r="CF119" s="861">
        <v>49.4</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111948</v>
      </c>
      <c r="DH119" s="717"/>
      <c r="DI119" s="717"/>
      <c r="DJ119" s="717"/>
      <c r="DK119" s="718"/>
      <c r="DL119" s="719">
        <v>86434</v>
      </c>
      <c r="DM119" s="717"/>
      <c r="DN119" s="717"/>
      <c r="DO119" s="717"/>
      <c r="DP119" s="718"/>
      <c r="DQ119" s="719">
        <v>63343</v>
      </c>
      <c r="DR119" s="717"/>
      <c r="DS119" s="717"/>
      <c r="DT119" s="717"/>
      <c r="DU119" s="718"/>
      <c r="DV119" s="807">
        <v>0.3</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17159573</v>
      </c>
      <c r="BR120" s="771"/>
      <c r="BS120" s="771"/>
      <c r="BT120" s="771"/>
      <c r="BU120" s="771"/>
      <c r="BV120" s="771">
        <v>16007448</v>
      </c>
      <c r="BW120" s="771"/>
      <c r="BX120" s="771"/>
      <c r="BY120" s="771"/>
      <c r="BZ120" s="771"/>
      <c r="CA120" s="771">
        <v>15708564</v>
      </c>
      <c r="CB120" s="771"/>
      <c r="CC120" s="771"/>
      <c r="CD120" s="771"/>
      <c r="CE120" s="771"/>
      <c r="CF120" s="848">
        <v>69.3</v>
      </c>
      <c r="CG120" s="849"/>
      <c r="CH120" s="849"/>
      <c r="CI120" s="849"/>
      <c r="CJ120" s="849"/>
      <c r="CK120" s="850" t="s">
        <v>443</v>
      </c>
      <c r="CL120" s="810"/>
      <c r="CM120" s="810"/>
      <c r="CN120" s="810"/>
      <c r="CO120" s="811"/>
      <c r="CP120" s="854" t="s">
        <v>444</v>
      </c>
      <c r="CQ120" s="855"/>
      <c r="CR120" s="855"/>
      <c r="CS120" s="855"/>
      <c r="CT120" s="855"/>
      <c r="CU120" s="855"/>
      <c r="CV120" s="855"/>
      <c r="CW120" s="855"/>
      <c r="CX120" s="855"/>
      <c r="CY120" s="855"/>
      <c r="CZ120" s="855"/>
      <c r="DA120" s="855"/>
      <c r="DB120" s="855"/>
      <c r="DC120" s="855"/>
      <c r="DD120" s="855"/>
      <c r="DE120" s="855"/>
      <c r="DF120" s="856"/>
      <c r="DG120" s="799">
        <v>21867403</v>
      </c>
      <c r="DH120" s="800"/>
      <c r="DI120" s="800"/>
      <c r="DJ120" s="800"/>
      <c r="DK120" s="800"/>
      <c r="DL120" s="800">
        <v>22574923</v>
      </c>
      <c r="DM120" s="800"/>
      <c r="DN120" s="800"/>
      <c r="DO120" s="800"/>
      <c r="DP120" s="800"/>
      <c r="DQ120" s="800">
        <v>22839422</v>
      </c>
      <c r="DR120" s="800"/>
      <c r="DS120" s="800"/>
      <c r="DT120" s="800"/>
      <c r="DU120" s="800"/>
      <c r="DV120" s="801">
        <v>100.8</v>
      </c>
      <c r="DW120" s="801"/>
      <c r="DX120" s="801"/>
      <c r="DY120" s="801"/>
      <c r="DZ120" s="802"/>
    </row>
    <row r="121" spans="1:130" s="197" customFormat="1" ht="26.25" customHeight="1">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222</v>
      </c>
      <c r="AB121" s="784"/>
      <c r="AC121" s="784"/>
      <c r="AD121" s="784"/>
      <c r="AE121" s="785"/>
      <c r="AF121" s="786" t="s">
        <v>222</v>
      </c>
      <c r="AG121" s="784"/>
      <c r="AH121" s="784"/>
      <c r="AI121" s="784"/>
      <c r="AJ121" s="785"/>
      <c r="AK121" s="786" t="s">
        <v>222</v>
      </c>
      <c r="AL121" s="784"/>
      <c r="AM121" s="784"/>
      <c r="AN121" s="784"/>
      <c r="AO121" s="785"/>
      <c r="AP121" s="754" t="s">
        <v>222</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53222717</v>
      </c>
      <c r="BR121" s="858"/>
      <c r="BS121" s="858"/>
      <c r="BT121" s="858"/>
      <c r="BU121" s="858"/>
      <c r="BV121" s="858">
        <v>53407174</v>
      </c>
      <c r="BW121" s="858"/>
      <c r="BX121" s="858"/>
      <c r="BY121" s="858"/>
      <c r="BZ121" s="858"/>
      <c r="CA121" s="858">
        <v>53143264</v>
      </c>
      <c r="CB121" s="858"/>
      <c r="CC121" s="858"/>
      <c r="CD121" s="858"/>
      <c r="CE121" s="858"/>
      <c r="CF121" s="859">
        <v>234.6</v>
      </c>
      <c r="CG121" s="860"/>
      <c r="CH121" s="860"/>
      <c r="CI121" s="860"/>
      <c r="CJ121" s="860"/>
      <c r="CK121" s="851"/>
      <c r="CL121" s="812"/>
      <c r="CM121" s="812"/>
      <c r="CN121" s="812"/>
      <c r="CO121" s="813"/>
      <c r="CP121" s="828" t="s">
        <v>447</v>
      </c>
      <c r="CQ121" s="829"/>
      <c r="CR121" s="829"/>
      <c r="CS121" s="829"/>
      <c r="CT121" s="829"/>
      <c r="CU121" s="829"/>
      <c r="CV121" s="829"/>
      <c r="CW121" s="829"/>
      <c r="CX121" s="829"/>
      <c r="CY121" s="829"/>
      <c r="CZ121" s="829"/>
      <c r="DA121" s="829"/>
      <c r="DB121" s="829"/>
      <c r="DC121" s="829"/>
      <c r="DD121" s="829"/>
      <c r="DE121" s="829"/>
      <c r="DF121" s="830"/>
      <c r="DG121" s="770">
        <v>36149</v>
      </c>
      <c r="DH121" s="771"/>
      <c r="DI121" s="771"/>
      <c r="DJ121" s="771"/>
      <c r="DK121" s="771"/>
      <c r="DL121" s="771">
        <v>22119</v>
      </c>
      <c r="DM121" s="771"/>
      <c r="DN121" s="771"/>
      <c r="DO121" s="771"/>
      <c r="DP121" s="771"/>
      <c r="DQ121" s="771">
        <v>10259</v>
      </c>
      <c r="DR121" s="771"/>
      <c r="DS121" s="771"/>
      <c r="DT121" s="771"/>
      <c r="DU121" s="771"/>
      <c r="DV121" s="823">
        <v>0</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448</v>
      </c>
      <c r="BP122" s="838"/>
      <c r="BQ122" s="839">
        <v>82621685</v>
      </c>
      <c r="BR122" s="840"/>
      <c r="BS122" s="840"/>
      <c r="BT122" s="840"/>
      <c r="BU122" s="840"/>
      <c r="BV122" s="840">
        <v>81037490</v>
      </c>
      <c r="BW122" s="840"/>
      <c r="BX122" s="840"/>
      <c r="BY122" s="840"/>
      <c r="BZ122" s="840"/>
      <c r="CA122" s="840">
        <v>80041278</v>
      </c>
      <c r="CB122" s="840"/>
      <c r="CC122" s="840"/>
      <c r="CD122" s="840"/>
      <c r="CE122" s="840"/>
      <c r="CF122" s="743"/>
      <c r="CG122" s="744"/>
      <c r="CH122" s="744"/>
      <c r="CI122" s="744"/>
      <c r="CJ122" s="841"/>
      <c r="CK122" s="851"/>
      <c r="CL122" s="812"/>
      <c r="CM122" s="812"/>
      <c r="CN122" s="812"/>
      <c r="CO122" s="813"/>
      <c r="CP122" s="828" t="s">
        <v>449</v>
      </c>
      <c r="CQ122" s="829"/>
      <c r="CR122" s="829"/>
      <c r="CS122" s="829"/>
      <c r="CT122" s="829"/>
      <c r="CU122" s="829"/>
      <c r="CV122" s="829"/>
      <c r="CW122" s="829"/>
      <c r="CX122" s="829"/>
      <c r="CY122" s="829"/>
      <c r="CZ122" s="829"/>
      <c r="DA122" s="829"/>
      <c r="DB122" s="829"/>
      <c r="DC122" s="829"/>
      <c r="DD122" s="829"/>
      <c r="DE122" s="829"/>
      <c r="DF122" s="830"/>
      <c r="DG122" s="770" t="s">
        <v>222</v>
      </c>
      <c r="DH122" s="771"/>
      <c r="DI122" s="771"/>
      <c r="DJ122" s="771"/>
      <c r="DK122" s="771"/>
      <c r="DL122" s="771" t="s">
        <v>222</v>
      </c>
      <c r="DM122" s="771"/>
      <c r="DN122" s="771"/>
      <c r="DO122" s="771"/>
      <c r="DP122" s="771"/>
      <c r="DQ122" s="771" t="s">
        <v>222</v>
      </c>
      <c r="DR122" s="771"/>
      <c r="DS122" s="771"/>
      <c r="DT122" s="771"/>
      <c r="DU122" s="771"/>
      <c r="DV122" s="823" t="s">
        <v>222</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15578</v>
      </c>
      <c r="AB123" s="784"/>
      <c r="AC123" s="784"/>
      <c r="AD123" s="784"/>
      <c r="AE123" s="785"/>
      <c r="AF123" s="786">
        <v>15508</v>
      </c>
      <c r="AG123" s="784"/>
      <c r="AH123" s="784"/>
      <c r="AI123" s="784"/>
      <c r="AJ123" s="785"/>
      <c r="AK123" s="786">
        <v>15439</v>
      </c>
      <c r="AL123" s="784"/>
      <c r="AM123" s="784"/>
      <c r="AN123" s="784"/>
      <c r="AO123" s="785"/>
      <c r="AP123" s="754">
        <v>0.1</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222</v>
      </c>
      <c r="BR123" s="832"/>
      <c r="BS123" s="832"/>
      <c r="BT123" s="832"/>
      <c r="BU123" s="832"/>
      <c r="BV123" s="832" t="s">
        <v>222</v>
      </c>
      <c r="BW123" s="832"/>
      <c r="BX123" s="832"/>
      <c r="BY123" s="832"/>
      <c r="BZ123" s="832"/>
      <c r="CA123" s="832" t="s">
        <v>222</v>
      </c>
      <c r="CB123" s="832"/>
      <c r="CC123" s="832"/>
      <c r="CD123" s="832"/>
      <c r="CE123" s="832"/>
      <c r="CF123" s="730"/>
      <c r="CG123" s="731"/>
      <c r="CH123" s="731"/>
      <c r="CI123" s="731"/>
      <c r="CJ123" s="833"/>
      <c r="CK123" s="851"/>
      <c r="CL123" s="812"/>
      <c r="CM123" s="812"/>
      <c r="CN123" s="812"/>
      <c r="CO123" s="813"/>
      <c r="CP123" s="828" t="s">
        <v>451</v>
      </c>
      <c r="CQ123" s="829"/>
      <c r="CR123" s="829"/>
      <c r="CS123" s="829"/>
      <c r="CT123" s="829"/>
      <c r="CU123" s="829"/>
      <c r="CV123" s="829"/>
      <c r="CW123" s="829"/>
      <c r="CX123" s="829"/>
      <c r="CY123" s="829"/>
      <c r="CZ123" s="829"/>
      <c r="DA123" s="829"/>
      <c r="DB123" s="829"/>
      <c r="DC123" s="829"/>
      <c r="DD123" s="829"/>
      <c r="DE123" s="829"/>
      <c r="DF123" s="830"/>
      <c r="DG123" s="783" t="s">
        <v>222</v>
      </c>
      <c r="DH123" s="784"/>
      <c r="DI123" s="784"/>
      <c r="DJ123" s="784"/>
      <c r="DK123" s="785"/>
      <c r="DL123" s="786" t="s">
        <v>222</v>
      </c>
      <c r="DM123" s="784"/>
      <c r="DN123" s="784"/>
      <c r="DO123" s="784"/>
      <c r="DP123" s="785"/>
      <c r="DQ123" s="786" t="s">
        <v>222</v>
      </c>
      <c r="DR123" s="784"/>
      <c r="DS123" s="784"/>
      <c r="DT123" s="784"/>
      <c r="DU123" s="785"/>
      <c r="DV123" s="754" t="s">
        <v>222</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t="s">
        <v>222</v>
      </c>
      <c r="DH124" s="717"/>
      <c r="DI124" s="717"/>
      <c r="DJ124" s="717"/>
      <c r="DK124" s="718"/>
      <c r="DL124" s="719" t="s">
        <v>222</v>
      </c>
      <c r="DM124" s="717"/>
      <c r="DN124" s="717"/>
      <c r="DO124" s="717"/>
      <c r="DP124" s="718"/>
      <c r="DQ124" s="719" t="s">
        <v>222</v>
      </c>
      <c r="DR124" s="717"/>
      <c r="DS124" s="717"/>
      <c r="DT124" s="717"/>
      <c r="DU124" s="718"/>
      <c r="DV124" s="807" t="s">
        <v>222</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32354</v>
      </c>
      <c r="AB126" s="784"/>
      <c r="AC126" s="784"/>
      <c r="AD126" s="784"/>
      <c r="AE126" s="785"/>
      <c r="AF126" s="786">
        <v>25514</v>
      </c>
      <c r="AG126" s="784"/>
      <c r="AH126" s="784"/>
      <c r="AI126" s="784"/>
      <c r="AJ126" s="785"/>
      <c r="AK126" s="786">
        <v>23091</v>
      </c>
      <c r="AL126" s="784"/>
      <c r="AM126" s="784"/>
      <c r="AN126" s="784"/>
      <c r="AO126" s="785"/>
      <c r="AP126" s="754">
        <v>0.1</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222</v>
      </c>
      <c r="DH126" s="771"/>
      <c r="DI126" s="771"/>
      <c r="DJ126" s="771"/>
      <c r="DK126" s="771"/>
      <c r="DL126" s="771" t="s">
        <v>222</v>
      </c>
      <c r="DM126" s="771"/>
      <c r="DN126" s="771"/>
      <c r="DO126" s="771"/>
      <c r="DP126" s="771"/>
      <c r="DQ126" s="771" t="s">
        <v>222</v>
      </c>
      <c r="DR126" s="771"/>
      <c r="DS126" s="771"/>
      <c r="DT126" s="771"/>
      <c r="DU126" s="771"/>
      <c r="DV126" s="823" t="s">
        <v>222</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222</v>
      </c>
      <c r="AB127" s="784"/>
      <c r="AC127" s="784"/>
      <c r="AD127" s="784"/>
      <c r="AE127" s="785"/>
      <c r="AF127" s="786" t="s">
        <v>222</v>
      </c>
      <c r="AG127" s="784"/>
      <c r="AH127" s="784"/>
      <c r="AI127" s="784"/>
      <c r="AJ127" s="785"/>
      <c r="AK127" s="786" t="s">
        <v>222</v>
      </c>
      <c r="AL127" s="784"/>
      <c r="AM127" s="784"/>
      <c r="AN127" s="784"/>
      <c r="AO127" s="785"/>
      <c r="AP127" s="754" t="s">
        <v>222</v>
      </c>
      <c r="AQ127" s="755"/>
      <c r="AR127" s="755"/>
      <c r="AS127" s="755"/>
      <c r="AT127" s="756"/>
      <c r="AU127" s="233"/>
      <c r="AV127" s="233"/>
      <c r="AW127" s="233"/>
      <c r="AX127" s="757" t="s">
        <v>461</v>
      </c>
      <c r="AY127" s="758"/>
      <c r="AZ127" s="758"/>
      <c r="BA127" s="758"/>
      <c r="BB127" s="758"/>
      <c r="BC127" s="758"/>
      <c r="BD127" s="758"/>
      <c r="BE127" s="759"/>
      <c r="BF127" s="760" t="s">
        <v>222</v>
      </c>
      <c r="BG127" s="761"/>
      <c r="BH127" s="761"/>
      <c r="BI127" s="761"/>
      <c r="BJ127" s="761"/>
      <c r="BK127" s="761"/>
      <c r="BL127" s="762"/>
      <c r="BM127" s="760">
        <v>11.95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222</v>
      </c>
      <c r="DH127" s="820"/>
      <c r="DI127" s="820"/>
      <c r="DJ127" s="820"/>
      <c r="DK127" s="820"/>
      <c r="DL127" s="820" t="s">
        <v>222</v>
      </c>
      <c r="DM127" s="820"/>
      <c r="DN127" s="820"/>
      <c r="DO127" s="820"/>
      <c r="DP127" s="820"/>
      <c r="DQ127" s="820" t="s">
        <v>222</v>
      </c>
      <c r="DR127" s="820"/>
      <c r="DS127" s="820"/>
      <c r="DT127" s="820"/>
      <c r="DU127" s="820"/>
      <c r="DV127" s="821" t="s">
        <v>222</v>
      </c>
      <c r="DW127" s="821"/>
      <c r="DX127" s="821"/>
      <c r="DY127" s="821"/>
      <c r="DZ127" s="822"/>
    </row>
    <row r="128" spans="1:130" s="197" customFormat="1" ht="26.25" customHeight="1">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1234337</v>
      </c>
      <c r="AB128" s="724"/>
      <c r="AC128" s="724"/>
      <c r="AD128" s="724"/>
      <c r="AE128" s="725"/>
      <c r="AF128" s="726">
        <v>1230460</v>
      </c>
      <c r="AG128" s="724"/>
      <c r="AH128" s="724"/>
      <c r="AI128" s="724"/>
      <c r="AJ128" s="725"/>
      <c r="AK128" s="726">
        <v>1257239</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222</v>
      </c>
      <c r="BG128" s="791"/>
      <c r="BH128" s="791"/>
      <c r="BI128" s="791"/>
      <c r="BJ128" s="791"/>
      <c r="BK128" s="791"/>
      <c r="BL128" s="792"/>
      <c r="BM128" s="790">
        <v>16.95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27426143</v>
      </c>
      <c r="AB129" s="784"/>
      <c r="AC129" s="784"/>
      <c r="AD129" s="784"/>
      <c r="AE129" s="785"/>
      <c r="AF129" s="786">
        <v>27213960</v>
      </c>
      <c r="AG129" s="784"/>
      <c r="AH129" s="784"/>
      <c r="AI129" s="784"/>
      <c r="AJ129" s="785"/>
      <c r="AK129" s="786">
        <v>27240703</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4721846</v>
      </c>
      <c r="AB130" s="784"/>
      <c r="AC130" s="784"/>
      <c r="AD130" s="784"/>
      <c r="AE130" s="785"/>
      <c r="AF130" s="786">
        <v>4783372</v>
      </c>
      <c r="AG130" s="784"/>
      <c r="AH130" s="784"/>
      <c r="AI130" s="784"/>
      <c r="AJ130" s="785"/>
      <c r="AK130" s="786">
        <v>4584488</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t="s">
        <v>222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22704297</v>
      </c>
      <c r="AB131" s="717"/>
      <c r="AC131" s="717"/>
      <c r="AD131" s="717"/>
      <c r="AE131" s="718"/>
      <c r="AF131" s="719">
        <v>22430588</v>
      </c>
      <c r="AG131" s="717"/>
      <c r="AH131" s="717"/>
      <c r="AI131" s="717"/>
      <c r="AJ131" s="718"/>
      <c r="AK131" s="719">
        <v>22656215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6.547249624</v>
      </c>
      <c r="AB132" s="740"/>
      <c r="AC132" s="740"/>
      <c r="AD132" s="740"/>
      <c r="AE132" s="741"/>
      <c r="AF132" s="742">
        <v>6.581298716</v>
      </c>
      <c r="AG132" s="740"/>
      <c r="AH132" s="740"/>
      <c r="AI132" s="740"/>
      <c r="AJ132" s="741"/>
      <c r="AK132" s="742">
        <v>4.9896772250000003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6.5</v>
      </c>
      <c r="AB133" s="749"/>
      <c r="AC133" s="749"/>
      <c r="AD133" s="749"/>
      <c r="AE133" s="750"/>
      <c r="AF133" s="748">
        <v>6.5</v>
      </c>
      <c r="AG133" s="749"/>
      <c r="AH133" s="749"/>
      <c r="AI133" s="749"/>
      <c r="AJ133" s="750"/>
      <c r="AK133" s="748">
        <v>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9" t="s">
        <v>477</v>
      </c>
      <c r="L7" s="254"/>
      <c r="M7" s="255" t="s">
        <v>478</v>
      </c>
      <c r="N7" s="256"/>
    </row>
    <row r="8" spans="1:16">
      <c r="A8" s="248"/>
      <c r="B8" s="244"/>
      <c r="C8" s="244"/>
      <c r="D8" s="244"/>
      <c r="E8" s="244"/>
      <c r="F8" s="244"/>
      <c r="G8" s="257"/>
      <c r="H8" s="258"/>
      <c r="I8" s="258"/>
      <c r="J8" s="259"/>
      <c r="K8" s="1120"/>
      <c r="L8" s="260" t="s">
        <v>479</v>
      </c>
      <c r="M8" s="261" t="s">
        <v>480</v>
      </c>
      <c r="N8" s="262" t="s">
        <v>481</v>
      </c>
    </row>
    <row r="9" spans="1:16">
      <c r="A9" s="248"/>
      <c r="B9" s="244"/>
      <c r="C9" s="244"/>
      <c r="D9" s="244"/>
      <c r="E9" s="244"/>
      <c r="F9" s="244"/>
      <c r="G9" s="1133" t="s">
        <v>482</v>
      </c>
      <c r="H9" s="1134"/>
      <c r="I9" s="1134"/>
      <c r="J9" s="1135"/>
      <c r="K9" s="263">
        <v>7540210</v>
      </c>
      <c r="L9" s="264">
        <v>61630</v>
      </c>
      <c r="M9" s="265">
        <v>56521</v>
      </c>
      <c r="N9" s="266">
        <v>9</v>
      </c>
    </row>
    <row r="10" spans="1:16">
      <c r="A10" s="248"/>
      <c r="B10" s="244"/>
      <c r="C10" s="244"/>
      <c r="D10" s="244"/>
      <c r="E10" s="244"/>
      <c r="F10" s="244"/>
      <c r="G10" s="1133" t="s">
        <v>483</v>
      </c>
      <c r="H10" s="1134"/>
      <c r="I10" s="1134"/>
      <c r="J10" s="1135"/>
      <c r="K10" s="267">
        <v>399586</v>
      </c>
      <c r="L10" s="268">
        <v>3266</v>
      </c>
      <c r="M10" s="269">
        <v>5094</v>
      </c>
      <c r="N10" s="270">
        <v>-35.9</v>
      </c>
    </row>
    <row r="11" spans="1:16" ht="13.5" customHeight="1">
      <c r="A11" s="248"/>
      <c r="B11" s="244"/>
      <c r="C11" s="244"/>
      <c r="D11" s="244"/>
      <c r="E11" s="244"/>
      <c r="F11" s="244"/>
      <c r="G11" s="1133" t="s">
        <v>484</v>
      </c>
      <c r="H11" s="1134"/>
      <c r="I11" s="1134"/>
      <c r="J11" s="1135"/>
      <c r="K11" s="267">
        <v>6557</v>
      </c>
      <c r="L11" s="268">
        <v>54</v>
      </c>
      <c r="M11" s="269">
        <v>3978</v>
      </c>
      <c r="N11" s="270">
        <v>-98.6</v>
      </c>
    </row>
    <row r="12" spans="1:16" ht="13.5" customHeight="1">
      <c r="A12" s="248"/>
      <c r="B12" s="244"/>
      <c r="C12" s="244"/>
      <c r="D12" s="244"/>
      <c r="E12" s="244"/>
      <c r="F12" s="244"/>
      <c r="G12" s="1133" t="s">
        <v>485</v>
      </c>
      <c r="H12" s="1134"/>
      <c r="I12" s="1134"/>
      <c r="J12" s="1135"/>
      <c r="K12" s="267" t="s">
        <v>486</v>
      </c>
      <c r="L12" s="268" t="s">
        <v>486</v>
      </c>
      <c r="M12" s="269">
        <v>1244</v>
      </c>
      <c r="N12" s="270" t="s">
        <v>486</v>
      </c>
    </row>
    <row r="13" spans="1:16" ht="13.5" customHeight="1">
      <c r="A13" s="248"/>
      <c r="B13" s="244"/>
      <c r="C13" s="244"/>
      <c r="D13" s="244"/>
      <c r="E13" s="244"/>
      <c r="F13" s="244"/>
      <c r="G13" s="1133" t="s">
        <v>487</v>
      </c>
      <c r="H13" s="1134"/>
      <c r="I13" s="1134"/>
      <c r="J13" s="1135"/>
      <c r="K13" s="267" t="s">
        <v>486</v>
      </c>
      <c r="L13" s="268" t="s">
        <v>486</v>
      </c>
      <c r="M13" s="269">
        <v>18</v>
      </c>
      <c r="N13" s="270" t="s">
        <v>486</v>
      </c>
    </row>
    <row r="14" spans="1:16" ht="13.5" customHeight="1">
      <c r="A14" s="248"/>
      <c r="B14" s="244"/>
      <c r="C14" s="244"/>
      <c r="D14" s="244"/>
      <c r="E14" s="244"/>
      <c r="F14" s="244"/>
      <c r="G14" s="1133" t="s">
        <v>488</v>
      </c>
      <c r="H14" s="1134"/>
      <c r="I14" s="1134"/>
      <c r="J14" s="1135"/>
      <c r="K14" s="267">
        <v>337409</v>
      </c>
      <c r="L14" s="268">
        <v>2758</v>
      </c>
      <c r="M14" s="269">
        <v>2228</v>
      </c>
      <c r="N14" s="270">
        <v>23.8</v>
      </c>
    </row>
    <row r="15" spans="1:16" ht="13.5" customHeight="1">
      <c r="A15" s="248"/>
      <c r="B15" s="244"/>
      <c r="C15" s="244"/>
      <c r="D15" s="244"/>
      <c r="E15" s="244"/>
      <c r="F15" s="244"/>
      <c r="G15" s="1133" t="s">
        <v>489</v>
      </c>
      <c r="H15" s="1134"/>
      <c r="I15" s="1134"/>
      <c r="J15" s="1135"/>
      <c r="K15" s="267">
        <v>141076</v>
      </c>
      <c r="L15" s="268">
        <v>1153</v>
      </c>
      <c r="M15" s="269">
        <v>1508</v>
      </c>
      <c r="N15" s="270">
        <v>-23.5</v>
      </c>
    </row>
    <row r="16" spans="1:16">
      <c r="A16" s="248"/>
      <c r="B16" s="244"/>
      <c r="C16" s="244"/>
      <c r="D16" s="244"/>
      <c r="E16" s="244"/>
      <c r="F16" s="244"/>
      <c r="G16" s="1136" t="s">
        <v>490</v>
      </c>
      <c r="H16" s="1137"/>
      <c r="I16" s="1137"/>
      <c r="J16" s="1138"/>
      <c r="K16" s="268">
        <v>-374212</v>
      </c>
      <c r="L16" s="268">
        <v>-3059</v>
      </c>
      <c r="M16" s="269">
        <v>-5476</v>
      </c>
      <c r="N16" s="270">
        <v>-44.1</v>
      </c>
    </row>
    <row r="17" spans="1:16">
      <c r="A17" s="248"/>
      <c r="B17" s="244"/>
      <c r="C17" s="244"/>
      <c r="D17" s="244"/>
      <c r="E17" s="244"/>
      <c r="F17" s="244"/>
      <c r="G17" s="1136" t="s">
        <v>170</v>
      </c>
      <c r="H17" s="1137"/>
      <c r="I17" s="1137"/>
      <c r="J17" s="1138"/>
      <c r="K17" s="268">
        <v>8050626</v>
      </c>
      <c r="L17" s="268">
        <v>65802</v>
      </c>
      <c r="M17" s="269">
        <v>65114</v>
      </c>
      <c r="N17" s="270">
        <v>1.1000000000000001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30" t="s">
        <v>495</v>
      </c>
      <c r="H21" s="1131"/>
      <c r="I21" s="1131"/>
      <c r="J21" s="1132"/>
      <c r="K21" s="280">
        <v>6.42</v>
      </c>
      <c r="L21" s="281">
        <v>6.38</v>
      </c>
      <c r="M21" s="282">
        <v>0.04</v>
      </c>
      <c r="N21" s="249"/>
      <c r="O21" s="283"/>
      <c r="P21" s="279"/>
    </row>
    <row r="22" spans="1:16" s="284" customFormat="1">
      <c r="A22" s="279"/>
      <c r="B22" s="249"/>
      <c r="C22" s="249"/>
      <c r="D22" s="249"/>
      <c r="E22" s="249"/>
      <c r="F22" s="249"/>
      <c r="G22" s="1130" t="s">
        <v>496</v>
      </c>
      <c r="H22" s="1131"/>
      <c r="I22" s="1131"/>
      <c r="J22" s="1132"/>
      <c r="K22" s="285">
        <v>100</v>
      </c>
      <c r="L22" s="286">
        <v>99.8</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9" t="s">
        <v>477</v>
      </c>
      <c r="L30" s="254"/>
      <c r="M30" s="255" t="s">
        <v>478</v>
      </c>
      <c r="N30" s="256"/>
    </row>
    <row r="31" spans="1:16">
      <c r="A31" s="248"/>
      <c r="B31" s="244"/>
      <c r="C31" s="244"/>
      <c r="D31" s="244"/>
      <c r="E31" s="244"/>
      <c r="F31" s="244"/>
      <c r="G31" s="257"/>
      <c r="H31" s="258"/>
      <c r="I31" s="258"/>
      <c r="J31" s="259"/>
      <c r="K31" s="1120"/>
      <c r="L31" s="260" t="s">
        <v>479</v>
      </c>
      <c r="M31" s="261" t="s">
        <v>480</v>
      </c>
      <c r="N31" s="262" t="s">
        <v>481</v>
      </c>
    </row>
    <row r="32" spans="1:16" ht="27" customHeight="1">
      <c r="A32" s="248"/>
      <c r="B32" s="244"/>
      <c r="C32" s="244"/>
      <c r="D32" s="244"/>
      <c r="E32" s="244"/>
      <c r="F32" s="244"/>
      <c r="G32" s="1121" t="s">
        <v>500</v>
      </c>
      <c r="H32" s="1122"/>
      <c r="I32" s="1122"/>
      <c r="J32" s="1123"/>
      <c r="K32" s="294">
        <v>5281407</v>
      </c>
      <c r="L32" s="294">
        <v>43167</v>
      </c>
      <c r="M32" s="295">
        <v>35579</v>
      </c>
      <c r="N32" s="296">
        <v>21.3</v>
      </c>
    </row>
    <row r="33" spans="1:16" ht="13.5" customHeight="1">
      <c r="A33" s="248"/>
      <c r="B33" s="244"/>
      <c r="C33" s="244"/>
      <c r="D33" s="244"/>
      <c r="E33" s="244"/>
      <c r="F33" s="244"/>
      <c r="G33" s="1121" t="s">
        <v>501</v>
      </c>
      <c r="H33" s="1122"/>
      <c r="I33" s="1122"/>
      <c r="J33" s="1123"/>
      <c r="K33" s="294" t="s">
        <v>486</v>
      </c>
      <c r="L33" s="294" t="s">
        <v>486</v>
      </c>
      <c r="M33" s="295" t="s">
        <v>486</v>
      </c>
      <c r="N33" s="296" t="s">
        <v>486</v>
      </c>
    </row>
    <row r="34" spans="1:16" ht="27" customHeight="1">
      <c r="A34" s="248"/>
      <c r="B34" s="244"/>
      <c r="C34" s="244"/>
      <c r="D34" s="244"/>
      <c r="E34" s="244"/>
      <c r="F34" s="244"/>
      <c r="G34" s="1121" t="s">
        <v>502</v>
      </c>
      <c r="H34" s="1122"/>
      <c r="I34" s="1122"/>
      <c r="J34" s="1123"/>
      <c r="K34" s="294" t="s">
        <v>486</v>
      </c>
      <c r="L34" s="294" t="s">
        <v>486</v>
      </c>
      <c r="M34" s="295">
        <v>9</v>
      </c>
      <c r="N34" s="296" t="s">
        <v>486</v>
      </c>
    </row>
    <row r="35" spans="1:16" ht="27" customHeight="1">
      <c r="A35" s="248"/>
      <c r="B35" s="244"/>
      <c r="C35" s="244"/>
      <c r="D35" s="244"/>
      <c r="E35" s="244"/>
      <c r="F35" s="244"/>
      <c r="G35" s="1121" t="s">
        <v>503</v>
      </c>
      <c r="H35" s="1122"/>
      <c r="I35" s="1122"/>
      <c r="J35" s="1123"/>
      <c r="K35" s="294">
        <v>1652262</v>
      </c>
      <c r="L35" s="294">
        <v>13505</v>
      </c>
      <c r="M35" s="295">
        <v>12310</v>
      </c>
      <c r="N35" s="296">
        <v>9.6999999999999993</v>
      </c>
    </row>
    <row r="36" spans="1:16" ht="27" customHeight="1">
      <c r="A36" s="248"/>
      <c r="B36" s="244"/>
      <c r="C36" s="244"/>
      <c r="D36" s="244"/>
      <c r="E36" s="244"/>
      <c r="F36" s="244"/>
      <c r="G36" s="1121" t="s">
        <v>504</v>
      </c>
      <c r="H36" s="1122"/>
      <c r="I36" s="1122"/>
      <c r="J36" s="1123"/>
      <c r="K36" s="294" t="s">
        <v>486</v>
      </c>
      <c r="L36" s="294" t="s">
        <v>486</v>
      </c>
      <c r="M36" s="295">
        <v>1635</v>
      </c>
      <c r="N36" s="296" t="s">
        <v>486</v>
      </c>
    </row>
    <row r="37" spans="1:16" ht="13.5" customHeight="1">
      <c r="A37" s="248"/>
      <c r="B37" s="244"/>
      <c r="C37" s="244"/>
      <c r="D37" s="244"/>
      <c r="E37" s="244"/>
      <c r="F37" s="244"/>
      <c r="G37" s="1121" t="s">
        <v>505</v>
      </c>
      <c r="H37" s="1122"/>
      <c r="I37" s="1122"/>
      <c r="J37" s="1123"/>
      <c r="K37" s="294">
        <v>38530</v>
      </c>
      <c r="L37" s="294">
        <v>315</v>
      </c>
      <c r="M37" s="295">
        <v>609</v>
      </c>
      <c r="N37" s="296">
        <v>-48.3</v>
      </c>
    </row>
    <row r="38" spans="1:16" ht="27" customHeight="1">
      <c r="A38" s="248"/>
      <c r="B38" s="244"/>
      <c r="C38" s="244"/>
      <c r="D38" s="244"/>
      <c r="E38" s="244"/>
      <c r="F38" s="244"/>
      <c r="G38" s="1124" t="s">
        <v>506</v>
      </c>
      <c r="H38" s="1125"/>
      <c r="I38" s="1125"/>
      <c r="J38" s="1126"/>
      <c r="K38" s="297" t="s">
        <v>486</v>
      </c>
      <c r="L38" s="297" t="s">
        <v>486</v>
      </c>
      <c r="M38" s="298">
        <v>0</v>
      </c>
      <c r="N38" s="299" t="s">
        <v>486</v>
      </c>
      <c r="O38" s="293"/>
    </row>
    <row r="39" spans="1:16">
      <c r="A39" s="248"/>
      <c r="B39" s="244"/>
      <c r="C39" s="244"/>
      <c r="D39" s="244"/>
      <c r="E39" s="244"/>
      <c r="F39" s="244"/>
      <c r="G39" s="1124" t="s">
        <v>507</v>
      </c>
      <c r="H39" s="1125"/>
      <c r="I39" s="1125"/>
      <c r="J39" s="1126"/>
      <c r="K39" s="300">
        <v>-1257239</v>
      </c>
      <c r="L39" s="300">
        <v>-10276</v>
      </c>
      <c r="M39" s="301">
        <v>-7873</v>
      </c>
      <c r="N39" s="302">
        <v>30.5</v>
      </c>
      <c r="O39" s="293"/>
    </row>
    <row r="40" spans="1:16" ht="27" customHeight="1">
      <c r="A40" s="248"/>
      <c r="B40" s="244"/>
      <c r="C40" s="244"/>
      <c r="D40" s="244"/>
      <c r="E40" s="244"/>
      <c r="F40" s="244"/>
      <c r="G40" s="1121" t="s">
        <v>508</v>
      </c>
      <c r="H40" s="1122"/>
      <c r="I40" s="1122"/>
      <c r="J40" s="1123"/>
      <c r="K40" s="300">
        <v>-4584488</v>
      </c>
      <c r="L40" s="300">
        <v>-37471</v>
      </c>
      <c r="M40" s="301">
        <v>-31099</v>
      </c>
      <c r="N40" s="302">
        <v>20.5</v>
      </c>
      <c r="O40" s="293"/>
    </row>
    <row r="41" spans="1:16">
      <c r="A41" s="248"/>
      <c r="B41" s="244"/>
      <c r="C41" s="244"/>
      <c r="D41" s="244"/>
      <c r="E41" s="244"/>
      <c r="F41" s="244"/>
      <c r="G41" s="1127" t="s">
        <v>282</v>
      </c>
      <c r="H41" s="1128"/>
      <c r="I41" s="1128"/>
      <c r="J41" s="1129"/>
      <c r="K41" s="294">
        <v>1130472</v>
      </c>
      <c r="L41" s="300">
        <v>9240</v>
      </c>
      <c r="M41" s="301">
        <v>11170</v>
      </c>
      <c r="N41" s="302">
        <v>-17.3</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4" t="s">
        <v>477</v>
      </c>
      <c r="J49" s="1116" t="s">
        <v>512</v>
      </c>
      <c r="K49" s="1117"/>
      <c r="L49" s="1117"/>
      <c r="M49" s="1117"/>
      <c r="N49" s="1118"/>
    </row>
    <row r="50" spans="1:14">
      <c r="A50" s="248"/>
      <c r="B50" s="244"/>
      <c r="C50" s="244"/>
      <c r="D50" s="244"/>
      <c r="E50" s="244"/>
      <c r="F50" s="244"/>
      <c r="G50" s="312"/>
      <c r="H50" s="313"/>
      <c r="I50" s="1115"/>
      <c r="J50" s="314" t="s">
        <v>513</v>
      </c>
      <c r="K50" s="315" t="s">
        <v>514</v>
      </c>
      <c r="L50" s="316" t="s">
        <v>515</v>
      </c>
      <c r="M50" s="317" t="s">
        <v>516</v>
      </c>
      <c r="N50" s="318" t="s">
        <v>517</v>
      </c>
    </row>
    <row r="51" spans="1:14">
      <c r="A51" s="248"/>
      <c r="B51" s="244"/>
      <c r="C51" s="244"/>
      <c r="D51" s="244"/>
      <c r="E51" s="244"/>
      <c r="F51" s="244"/>
      <c r="G51" s="310" t="s">
        <v>518</v>
      </c>
      <c r="H51" s="311"/>
      <c r="I51" s="319">
        <v>5714367</v>
      </c>
      <c r="J51" s="320">
        <v>45921</v>
      </c>
      <c r="K51" s="321">
        <v>-38.799999999999997</v>
      </c>
      <c r="L51" s="322">
        <v>41433</v>
      </c>
      <c r="M51" s="323">
        <v>-21.2</v>
      </c>
      <c r="N51" s="324">
        <v>-17.600000000000001</v>
      </c>
    </row>
    <row r="52" spans="1:14">
      <c r="A52" s="248"/>
      <c r="B52" s="244"/>
      <c r="C52" s="244"/>
      <c r="D52" s="244"/>
      <c r="E52" s="244"/>
      <c r="F52" s="244"/>
      <c r="G52" s="325"/>
      <c r="H52" s="326" t="s">
        <v>519</v>
      </c>
      <c r="I52" s="327">
        <v>3493157</v>
      </c>
      <c r="J52" s="328">
        <v>28071</v>
      </c>
      <c r="K52" s="329">
        <v>-29.9</v>
      </c>
      <c r="L52" s="330">
        <v>22351</v>
      </c>
      <c r="M52" s="331">
        <v>-30.7</v>
      </c>
      <c r="N52" s="332">
        <v>0.8</v>
      </c>
    </row>
    <row r="53" spans="1:14">
      <c r="A53" s="248"/>
      <c r="B53" s="244"/>
      <c r="C53" s="244"/>
      <c r="D53" s="244"/>
      <c r="E53" s="244"/>
      <c r="F53" s="244"/>
      <c r="G53" s="310" t="s">
        <v>520</v>
      </c>
      <c r="H53" s="311"/>
      <c r="I53" s="319">
        <v>7212110</v>
      </c>
      <c r="J53" s="320">
        <v>57981</v>
      </c>
      <c r="K53" s="321">
        <v>26.3</v>
      </c>
      <c r="L53" s="322">
        <v>43493</v>
      </c>
      <c r="M53" s="323">
        <v>5</v>
      </c>
      <c r="N53" s="324">
        <v>21.3</v>
      </c>
    </row>
    <row r="54" spans="1:14">
      <c r="A54" s="248"/>
      <c r="B54" s="244"/>
      <c r="C54" s="244"/>
      <c r="D54" s="244"/>
      <c r="E54" s="244"/>
      <c r="F54" s="244"/>
      <c r="G54" s="325"/>
      <c r="H54" s="326" t="s">
        <v>519</v>
      </c>
      <c r="I54" s="327">
        <v>4846181</v>
      </c>
      <c r="J54" s="328">
        <v>38960</v>
      </c>
      <c r="K54" s="329">
        <v>38.799999999999997</v>
      </c>
      <c r="L54" s="330">
        <v>23254</v>
      </c>
      <c r="M54" s="331">
        <v>4</v>
      </c>
      <c r="N54" s="332">
        <v>34.799999999999997</v>
      </c>
    </row>
    <row r="55" spans="1:14">
      <c r="A55" s="248"/>
      <c r="B55" s="244"/>
      <c r="C55" s="244"/>
      <c r="D55" s="244"/>
      <c r="E55" s="244"/>
      <c r="F55" s="244"/>
      <c r="G55" s="310" t="s">
        <v>521</v>
      </c>
      <c r="H55" s="311"/>
      <c r="I55" s="319">
        <v>6288366</v>
      </c>
      <c r="J55" s="320">
        <v>50638</v>
      </c>
      <c r="K55" s="321">
        <v>-12.7</v>
      </c>
      <c r="L55" s="322">
        <v>50840</v>
      </c>
      <c r="M55" s="323">
        <v>16.899999999999999</v>
      </c>
      <c r="N55" s="324">
        <v>-29.6</v>
      </c>
    </row>
    <row r="56" spans="1:14">
      <c r="A56" s="248"/>
      <c r="B56" s="244"/>
      <c r="C56" s="244"/>
      <c r="D56" s="244"/>
      <c r="E56" s="244"/>
      <c r="F56" s="244"/>
      <c r="G56" s="325"/>
      <c r="H56" s="326" t="s">
        <v>519</v>
      </c>
      <c r="I56" s="327">
        <v>2982059</v>
      </c>
      <c r="J56" s="328">
        <v>24013</v>
      </c>
      <c r="K56" s="329">
        <v>-38.4</v>
      </c>
      <c r="L56" s="330">
        <v>25367</v>
      </c>
      <c r="M56" s="331">
        <v>9.1</v>
      </c>
      <c r="N56" s="332">
        <v>-47.5</v>
      </c>
    </row>
    <row r="57" spans="1:14">
      <c r="A57" s="248"/>
      <c r="B57" s="244"/>
      <c r="C57" s="244"/>
      <c r="D57" s="244"/>
      <c r="E57" s="244"/>
      <c r="F57" s="244"/>
      <c r="G57" s="310" t="s">
        <v>522</v>
      </c>
      <c r="H57" s="311"/>
      <c r="I57" s="319">
        <v>7552932</v>
      </c>
      <c r="J57" s="320">
        <v>61242</v>
      </c>
      <c r="K57" s="321">
        <v>20.9</v>
      </c>
      <c r="L57" s="322">
        <v>53605</v>
      </c>
      <c r="M57" s="323">
        <v>5.4</v>
      </c>
      <c r="N57" s="324">
        <v>15.5</v>
      </c>
    </row>
    <row r="58" spans="1:14">
      <c r="A58" s="248"/>
      <c r="B58" s="244"/>
      <c r="C58" s="244"/>
      <c r="D58" s="244"/>
      <c r="E58" s="244"/>
      <c r="F58" s="244"/>
      <c r="G58" s="325"/>
      <c r="H58" s="326" t="s">
        <v>519</v>
      </c>
      <c r="I58" s="327">
        <v>3385251</v>
      </c>
      <c r="J58" s="328">
        <v>27449</v>
      </c>
      <c r="K58" s="329">
        <v>14.3</v>
      </c>
      <c r="L58" s="330">
        <v>28343</v>
      </c>
      <c r="M58" s="331">
        <v>11.7</v>
      </c>
      <c r="N58" s="332">
        <v>2.6</v>
      </c>
    </row>
    <row r="59" spans="1:14">
      <c r="A59" s="248"/>
      <c r="B59" s="244"/>
      <c r="C59" s="244"/>
      <c r="D59" s="244"/>
      <c r="E59" s="244"/>
      <c r="F59" s="244"/>
      <c r="G59" s="310" t="s">
        <v>523</v>
      </c>
      <c r="H59" s="311"/>
      <c r="I59" s="319">
        <v>6634657</v>
      </c>
      <c r="J59" s="320">
        <v>54228</v>
      </c>
      <c r="K59" s="321">
        <v>-11.5</v>
      </c>
      <c r="L59" s="322">
        <v>46440</v>
      </c>
      <c r="M59" s="323">
        <v>-13.4</v>
      </c>
      <c r="N59" s="324">
        <v>1.9</v>
      </c>
    </row>
    <row r="60" spans="1:14">
      <c r="A60" s="248"/>
      <c r="B60" s="244"/>
      <c r="C60" s="244"/>
      <c r="D60" s="244"/>
      <c r="E60" s="244"/>
      <c r="F60" s="244"/>
      <c r="G60" s="325"/>
      <c r="H60" s="326" t="s">
        <v>519</v>
      </c>
      <c r="I60" s="333">
        <v>4147701</v>
      </c>
      <c r="J60" s="328">
        <v>33901</v>
      </c>
      <c r="K60" s="329">
        <v>23.5</v>
      </c>
      <c r="L60" s="330">
        <v>27658</v>
      </c>
      <c r="M60" s="331">
        <v>-2.4</v>
      </c>
      <c r="N60" s="332">
        <v>25.9</v>
      </c>
    </row>
    <row r="61" spans="1:14">
      <c r="A61" s="248"/>
      <c r="B61" s="244"/>
      <c r="C61" s="244"/>
      <c r="D61" s="244"/>
      <c r="E61" s="244"/>
      <c r="F61" s="244"/>
      <c r="G61" s="310" t="s">
        <v>524</v>
      </c>
      <c r="H61" s="334"/>
      <c r="I61" s="335">
        <v>6680486</v>
      </c>
      <c r="J61" s="336">
        <v>54002</v>
      </c>
      <c r="K61" s="337">
        <v>-3.2</v>
      </c>
      <c r="L61" s="338">
        <v>47162</v>
      </c>
      <c r="M61" s="339">
        <v>-1.5</v>
      </c>
      <c r="N61" s="324">
        <v>-1.7</v>
      </c>
    </row>
    <row r="62" spans="1:14">
      <c r="A62" s="248"/>
      <c r="B62" s="244"/>
      <c r="C62" s="244"/>
      <c r="D62" s="244"/>
      <c r="E62" s="244"/>
      <c r="F62" s="244"/>
      <c r="G62" s="325"/>
      <c r="H62" s="326" t="s">
        <v>519</v>
      </c>
      <c r="I62" s="327">
        <v>3770870</v>
      </c>
      <c r="J62" s="328">
        <v>30479</v>
      </c>
      <c r="K62" s="329">
        <v>1.7</v>
      </c>
      <c r="L62" s="330">
        <v>25395</v>
      </c>
      <c r="M62" s="331">
        <v>-1.7</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18.079999999999998</v>
      </c>
      <c r="G47" s="12">
        <v>18.36</v>
      </c>
      <c r="H47" s="12">
        <v>20.79</v>
      </c>
      <c r="I47" s="12">
        <v>18.48</v>
      </c>
      <c r="J47" s="13">
        <v>18.899999999999999</v>
      </c>
    </row>
    <row r="48" spans="2:10" ht="57.75" customHeight="1">
      <c r="B48" s="14"/>
      <c r="C48" s="1141" t="s">
        <v>4</v>
      </c>
      <c r="D48" s="1141"/>
      <c r="E48" s="1142"/>
      <c r="F48" s="15">
        <v>4.47</v>
      </c>
      <c r="G48" s="16">
        <v>4.41</v>
      </c>
      <c r="H48" s="16">
        <v>3.26</v>
      </c>
      <c r="I48" s="16">
        <v>2.08</v>
      </c>
      <c r="J48" s="17">
        <v>4.03</v>
      </c>
    </row>
    <row r="49" spans="2:10" ht="57.75" customHeight="1" thickBot="1">
      <c r="B49" s="18"/>
      <c r="C49" s="1143" t="s">
        <v>5</v>
      </c>
      <c r="D49" s="1143"/>
      <c r="E49" s="1144"/>
      <c r="F49" s="19">
        <v>0.53</v>
      </c>
      <c r="G49" s="20">
        <v>0.63</v>
      </c>
      <c r="H49" s="20">
        <v>1.64</v>
      </c>
      <c r="I49" s="20" t="s">
        <v>531</v>
      </c>
      <c r="J49" s="21">
        <v>2.39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 </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高橋　恭子</cp:lastModifiedBy>
  <cp:lastPrinted>2017-03-08T04:37:46Z</cp:lastPrinted>
  <dcterms:created xsi:type="dcterms:W3CDTF">2017-01-25T04:08:20Z</dcterms:created>
  <dcterms:modified xsi:type="dcterms:W3CDTF">2017-03-24T06:45:18Z</dcterms:modified>
  <cp:category/>
</cp:coreProperties>
</file>