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共有\決算統計総括\R4年度【R5年度調査】\08_財政状況資料集\03_提出\"/>
    </mc:Choice>
  </mc:AlternateContent>
  <bookViews>
    <workbookView xWindow="0" yWindow="0" windowWidth="15360" windowHeight="7635" activeTab="1"/>
  </bookViews>
  <sheets>
    <sheet name="普通会計の状況" sheetId="11" r:id="rId1"/>
    <sheet name="総括表" sheetId="10"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CO34" i="10" s="1"/>
  <c r="CO35" i="10" s="1"/>
  <c r="CO36" i="10" s="1"/>
  <c r="CO37" i="10" s="1"/>
  <c r="CO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<sst xmlns="http://schemas.openxmlformats.org/spreadsheetml/2006/main" count="1138" uniqueCount="604">
  <si>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</si>
  <si>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</si>
  <si>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</si>
  <si>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</si>
  <si>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</si>
  <si>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</si>
  <si>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</si>
  <si>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</si>
  <si>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</si>
  <si>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</si>
  <si>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</si>
  <si>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</si>
  <si>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</si>
  <si>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</si>
  <si>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</si>
  <si>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</si>
  <si>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</si>
  <si>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</si>
  <si>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</si>
  <si>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</si>
  <si>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</si>
  <si>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</si>
  <si>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</si>
  <si>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</si>
  <si>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</si>
  <si>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</si>
  <si>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</si>
  <si>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</si>
  <si>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</si>
  <si>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</si>
  <si>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</si>
  <si>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</si>
  <si>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</si>
  <si>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</si>
  <si>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</si>
  <si>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</si>
  <si>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</si>
  <si>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</si>
  <si>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</si>
  <si>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</si>
  <si>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</si>
  <si>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</si>
  <si>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</si>
  <si>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</si>
  <si>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</si>
  <si>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</si>
  <si>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</si>
  <si>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</si>
  <si>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</si>
  <si>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</si>
  <si>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</si>
  <si>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</si>
  <si>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</si>
  <si>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</si>
  <si>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</si>
  <si>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</si>
  <si>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</si>
  <si>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</si>
  <si>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</si>
  <si>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</si>
  <si>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</si>
  <si>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</si>
  <si>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</si>
  <si>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</si>
  <si>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</si>
  <si>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</si>
  <si>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</si>
  <si>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</si>
  <si>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</si>
  <si>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</si>
  <si>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</si>
  <si>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</si>
  <si>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</si>
  <si>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</si>
  <si>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</si>
  <si>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</si>
  <si>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</si>
  <si>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</si>
  <si>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</si>
  <si>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</si>
  <si>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</si>
  <si>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</si>
  <si>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</si>
  <si>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</si>
  <si>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</si>
  <si>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</si>
  <si>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</si>
  <si>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</si>
  <si>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</si>
  <si>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</si>
  <si>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</si>
  <si>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</si>
  <si>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</si>
  <si>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</si>
  <si>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</si>
  <si>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</si>
  <si>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</si>
  <si>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新居浜市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</si>
  <si>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</si>
  <si>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</si>
  <si>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</si>
  <si>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</si>
  <si>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</si>
  <si>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</si>
  <si>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</si>
  <si>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</si>
  <si>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</si>
  <si>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</si>
  <si>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</si>
  <si>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</si>
  <si>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</si>
  <si>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</si>
  <si>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</si>
  <si>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</si>
  <si>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</si>
  <si>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</si>
  <si>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</si>
  <si>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</si>
  <si>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</si>
  <si>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</si>
  <si>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</si>
  <si>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</si>
  <si>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</si>
  <si>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</si>
  <si>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</si>
  <si>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</si>
  <si>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</si>
  <si>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</si>
  <si>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</si>
  <si>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</si>
  <si>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</si>
  <si>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</si>
  <si>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</si>
  <si>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</si>
  <si>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</si>
  <si>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</si>
  <si>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</si>
  <si>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</si>
  <si>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</si>
  <si>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</si>
  <si>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</si>
  <si>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</si>
  <si>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</si>
  <si>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</si>
  <si>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</si>
  <si>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</si>
  <si>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</si>
  <si>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</si>
  <si>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</si>
  <si>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</si>
  <si>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</si>
  <si>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</si>
  <si>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</si>
  <si>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</si>
  <si>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</si>
  <si>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</si>
  <si>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</si>
  <si>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</si>
  <si>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</si>
  <si>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</si>
  <si>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</si>
  <si>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</si>
  <si>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</si>
  <si>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</si>
  <si>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</si>
  <si>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</si>
  <si>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</si>
  <si>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</si>
  <si>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</si>
  <si>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</si>
  <si>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</si>
  <si>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</si>
  <si>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</si>
  <si>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</si>
  <si>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</si>
  <si>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</si>
  <si>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</si>
  <si>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</si>
  <si>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</si>
  <si>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</si>
  <si>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</si>
  <si>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</si>
  <si>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</si>
  <si>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</si>
  <si>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</si>
  <si>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</si>
  <si>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</si>
  <si>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</si>
  <si>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</si>
  <si>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</si>
  <si>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</si>
  <si>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</si>
  <si>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</si>
  <si>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</si>
  <si>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</si>
  <si>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</si>
  <si>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</si>
  <si>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</si>
  <si>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</si>
  <si>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</si>
  <si>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</si>
  <si>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</si>
  <si>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</si>
  <si>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</si>
  <si>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</si>
  <si>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</si>
  <si>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</si>
  <si>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</si>
  <si>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</si>
  <si>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</si>
  <si>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</si>
  <si>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</si>
  <si>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</si>
  <si>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</si>
  <si>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</si>
  <si>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</si>
  <si>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</si>
  <si>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</si>
  <si>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愛媛県新居浜市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</si>
  <si>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</si>
  <si>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</si>
  <si>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</si>
  <si>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</si>
  <si>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</si>
  <si>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</si>
  <si>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</si>
  <si>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</si>
  <si>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</si>
  <si>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</si>
  <si>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</si>
  <si>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</si>
  <si>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</si>
  <si>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</si>
  <si>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</si>
  <si>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</si>
  <si>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</si>
  <si>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</si>
  <si>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</si>
  <si>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</si>
  <si>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</si>
  <si>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</si>
  <si>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</si>
  <si>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</si>
  <si>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</si>
  <si>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</si>
  <si>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</si>
  <si>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</si>
  <si>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</si>
  <si>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</si>
  <si>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</si>
  <si>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</si>
  <si>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</si>
  <si>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</si>
  <si>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</si>
  <si>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</si>
  <si>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</si>
  <si>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</si>
  <si>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</si>
  <si>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</si>
  <si>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</si>
  <si>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</si>
  <si>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</si>
  <si>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</si>
  <si>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</si>
  <si>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</si>
  <si>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</si>
  <si>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</si>
  <si>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</si>
  <si>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</si>
  <si>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</si>
  <si>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</si>
  <si>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</si>
  <si>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</si>
  <si>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</si>
  <si>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</si>
  <si>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</si>
  <si>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</si>
  <si>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</si>
  <si>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</si>
  <si>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</si>
  <si>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</si>
  <si>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</si>
  <si>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</si>
  <si>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</si>
  <si>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</si>
  <si>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</si>
  <si>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</si>
  <si>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</si>
  <si>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</si>
  <si>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</si>
  <si>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</si>
  <si>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</si>
  <si>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</si>
  <si>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</si>
  <si>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</si>
  <si>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</si>
  <si>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</si>
  <si>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</si>
  <si>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</si>
  <si>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</si>
  <si>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</si>
  <si>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</si>
  <si>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</si>
  <si>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</si>
  <si>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</si>
  <si>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</si>
  <si>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</si>
  <si>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</si>
  <si>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</si>
  <si>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</si>
  <si>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</si>
  <si>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</si>
  <si>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</si>
  <si>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</si>
  <si>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</si>
  <si>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</si>
  <si>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</si>
  <si>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</si>
  <si>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</si>
  <si>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</si>
  <si>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</si>
  <si>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</si>
  <si>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</si>
  <si>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</si>
  <si>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</si>
  <si>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</si>
  <si>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</si>
  <si>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</si>
  <si>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</si>
  <si>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</si>
  <si>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</si>
  <si>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</si>
  <si>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</si>
  <si>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</si>
  <si>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</si>
  <si>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</si>
  <si>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</si>
  <si>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</si>
  <si>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</si>
  <si>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港湾整備</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</si>
  <si>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</si>
  <si>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</si>
  <si>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</si>
  <si>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</si>
  <si>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</si>
  <si>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</si>
  <si>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</si>
  <si>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</si>
  <si>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</si>
  <si>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</si>
  <si>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</si>
  <si>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</si>
  <si>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</si>
  <si>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</si>
  <si>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</si>
  <si>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</si>
  <si>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</si>
  <si>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</si>
  <si>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</si>
  <si>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</si>
  <si>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</si>
  <si>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</si>
  <si>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</si>
  <si>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</si>
  <si>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</si>
  <si>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</si>
  <si>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</si>
  <si>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</si>
  <si>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</si>
  <si>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</si>
  <si>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愛媛県新居浜市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</si>
  <si>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</si>
  <si>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</si>
  <si>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</si>
  <si>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</si>
  <si>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</si>
  <si>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</si>
  <si>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</si>
  <si>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</si>
  <si>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</si>
  <si>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</si>
  <si>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</si>
  <si>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</si>
  <si>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</si>
  <si>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</si>
  <si>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</si>
  <si>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</si>
  <si>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</si>
  <si>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</si>
  <si>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</si>
  <si>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</si>
  <si>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平尾墓園事業特別会計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</si>
  <si>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</si>
  <si>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</si>
  <si>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</si>
  <si>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</si>
  <si>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</si>
  <si>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</si>
  <si>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</si>
  <si>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</si>
  <si>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</si>
  <si>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</si>
  <si>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</si>
  <si>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</si>
  <si>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</si>
  <si>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</si>
  <si>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</si>
  <si>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</si>
  <si>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</si>
  <si>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</si>
  <si>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</si>
  <si>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</si>
  <si>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工業用水道事業会計</t>
    <phoneticPr fontId="5"/>
  </si>
  <si>
    <t>公共下水道事業会計</t>
    <phoneticPr fontId="5"/>
  </si>
  <si>
    <t>法適用企業</t>
    <phoneticPr fontId="5"/>
  </si>
  <si>
    <t>渡海船事業特別会計</t>
    <phoneticPr fontId="5"/>
  </si>
  <si>
    <t>法非適用企業</t>
    <phoneticPr fontId="5"/>
  </si>
  <si>
    <t>工業用地造成事業特別会計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</si>
  <si>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</si>
  <si>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</si>
  <si>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</si>
  <si>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</si>
  <si>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</si>
  <si>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</si>
  <si>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</si>
  <si>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</si>
  <si>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</si>
  <si>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</si>
  <si>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</si>
  <si>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</si>
  <si>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</si>
  <si>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</si>
  <si>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</si>
  <si>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</si>
  <si>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</si>
  <si>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</si>
  <si>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</si>
  <si>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</si>
  <si>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</si>
  <si>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</si>
  <si>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</si>
  <si>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</si>
  <si>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</si>
  <si>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</si>
  <si>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</si>
  <si>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</si>
  <si>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</si>
  <si>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</si>
  <si>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</si>
  <si>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</si>
  <si>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</si>
  <si>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</si>
  <si>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</si>
  <si>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</si>
  <si>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</si>
  <si>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</si>
  <si>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</si>
  <si>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</si>
  <si>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</si>
  <si>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</si>
  <si>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</si>
  <si>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</si>
  <si>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</si>
  <si>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</si>
  <si>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</si>
  <si>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</si>
  <si>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</si>
  <si>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</si>
  <si>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</si>
  <si>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</si>
  <si>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</si>
  <si>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</si>
  <si>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</si>
  <si>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</si>
  <si>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</si>
  <si>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</si>
  <si>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</si>
  <si>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t>
    <phoneticPr fontId="5"/>
  </si>
  <si>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</si>
  <si>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</si>
  <si>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</si>
  <si>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</si>
  <si>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</si>
  <si>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</si>
  <si>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</si>
  <si>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</si>
  <si>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</si>
  <si>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</si>
  <si>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</si>
  <si>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</si>
  <si>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</si>
  <si>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</si>
  <si>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</si>
  <si>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</si>
  <si>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</si>
  <si>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</si>
  <si>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</si>
  <si>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</si>
  <si>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</si>
  <si>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</si>
  <si>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</si>
  <si>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</si>
  <si>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</si>
  <si>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</si>
  <si>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</si>
  <si>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</si>
  <si>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</si>
  <si>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</si>
  <si>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</si>
  <si>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</si>
  <si>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</si>
  <si>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</si>
  <si>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</si>
  <si>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</si>
  <si>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</si>
  <si>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</si>
  <si>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</si>
  <si>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</si>
  <si>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</si>
  <si>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</si>
  <si>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</si>
  <si>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</si>
  <si>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</si>
  <si>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</si>
  <si>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</si>
  <si>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</si>
  <si>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</si>
  <si>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</si>
  <si>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</si>
  <si>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</si>
  <si>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</si>
  <si>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</si>
  <si>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</si>
  <si>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</si>
  <si>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</si>
  <si>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</si>
  <si>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</si>
  <si>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</si>
  <si>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</si>
  <si>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</si>
  <si>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</si>
  <si>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</si>
  <si>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</si>
  <si>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</si>
  <si>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</si>
  <si>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</si>
  <si>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</si>
  <si>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</si>
  <si>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</si>
  <si>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</si>
  <si>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</si>
  <si>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</si>
  <si>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</si>
  <si>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</si>
  <si>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</si>
  <si>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</si>
  <si>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</si>
  <si>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</si>
  <si>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</si>
  <si>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</si>
  <si>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</si>
  <si>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</si>
  <si>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</si>
  <si>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</si>
  <si>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1.63</t>
  </si>
  <si>
    <t>▲ 3.99</t>
  </si>
  <si>
    <t>▲ 2.89</t>
  </si>
  <si>
    <t>▲ 1.50</t>
  </si>
  <si>
    <t>▲ 0.98</t>
  </si>
  <si>
    <t>水道事業会計</t>
  </si>
  <si>
    <t>工業用水道事業会計</t>
  </si>
  <si>
    <t>公共下水道事業会計</t>
  </si>
  <si>
    <t>一般会計</t>
  </si>
  <si>
    <t>介護保険事業特別会計</t>
  </si>
  <si>
    <t>後期高齢者医療事業特別会計</t>
  </si>
  <si>
    <t>工業用地造成事業特別会計</t>
  </si>
  <si>
    <t>平尾墓園事業特別会計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</si>
  <si>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</si>
  <si>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</si>
  <si>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</si>
  <si>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</si>
  <si>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</si>
  <si>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</si>
  <si>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</si>
  <si>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</si>
  <si>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合併振興基金</t>
    <rPh sb="0" eb="2">
      <t>ガッペイ</t>
    </rPh>
    <rPh sb="2" eb="4">
      <t>シンコウ</t>
    </rPh>
    <rPh sb="4" eb="6">
      <t>キキン</t>
    </rPh>
    <phoneticPr fontId="5"/>
  </si>
  <si>
    <t>公共施設整備基金</t>
    <rPh sb="0" eb="4">
      <t>コウキョウシセツ</t>
    </rPh>
    <rPh sb="4" eb="6">
      <t>セイビ</t>
    </rPh>
    <rPh sb="6" eb="8">
      <t>キキン</t>
    </rPh>
    <phoneticPr fontId="2"/>
  </si>
  <si>
    <t>文化振興基金</t>
    <rPh sb="0" eb="2">
      <t>ブンカ</t>
    </rPh>
    <rPh sb="2" eb="4">
      <t>シンコウ</t>
    </rPh>
    <rPh sb="4" eb="6">
      <t>キキン</t>
    </rPh>
    <phoneticPr fontId="2"/>
  </si>
  <si>
    <t>体育施設建設基金</t>
    <rPh sb="0" eb="4">
      <t>タイイクシセツ</t>
    </rPh>
    <rPh sb="4" eb="6">
      <t>ケンセツ</t>
    </rPh>
    <rPh sb="6" eb="8">
      <t>キキン</t>
    </rPh>
    <phoneticPr fontId="2"/>
  </si>
  <si>
    <t>別子山振興基金</t>
    <rPh sb="0" eb="1">
      <t>ベツ</t>
    </rPh>
    <rPh sb="1" eb="2">
      <t>コ</t>
    </rPh>
    <rPh sb="2" eb="3">
      <t>ヤマ</t>
    </rPh>
    <rPh sb="3" eb="5">
      <t>シンコウ</t>
    </rPh>
    <rPh sb="5" eb="7">
      <t>キキン</t>
    </rPh>
    <phoneticPr fontId="2"/>
  </si>
  <si>
    <t>-</t>
    <phoneticPr fontId="2"/>
  </si>
  <si>
    <t>マイントピア別子</t>
    <rPh sb="6" eb="8">
      <t>ベッシ</t>
    </rPh>
    <phoneticPr fontId="2"/>
  </si>
  <si>
    <t>新居浜市都市開発公社</t>
    <rPh sb="0" eb="4">
      <t>ニイハマシ</t>
    </rPh>
    <rPh sb="4" eb="6">
      <t>トシ</t>
    </rPh>
    <rPh sb="6" eb="8">
      <t>カイハツ</t>
    </rPh>
    <rPh sb="8" eb="10">
      <t>コウシャ</t>
    </rPh>
    <phoneticPr fontId="2"/>
  </si>
  <si>
    <t>新居浜市文化体育振興事業団</t>
    <rPh sb="0" eb="4">
      <t>ニイハマシ</t>
    </rPh>
    <rPh sb="4" eb="6">
      <t>ブンカ</t>
    </rPh>
    <rPh sb="6" eb="8">
      <t>タイイク</t>
    </rPh>
    <rPh sb="8" eb="10">
      <t>シンコウ</t>
    </rPh>
    <rPh sb="10" eb="13">
      <t>ジギョウダン</t>
    </rPh>
    <phoneticPr fontId="2"/>
  </si>
  <si>
    <t>別子木材センター</t>
    <rPh sb="0" eb="2">
      <t>ベッシ</t>
    </rPh>
    <rPh sb="2" eb="4">
      <t>モクザイ</t>
    </rPh>
    <phoneticPr fontId="2"/>
  </si>
  <si>
    <t>えひめ東予産業創造センター</t>
    <rPh sb="3" eb="5">
      <t>トウヨ</t>
    </rPh>
    <rPh sb="5" eb="7">
      <t>サンギョウ</t>
    </rPh>
    <rPh sb="7" eb="9">
      <t>ソウゾウ</t>
    </rPh>
    <phoneticPr fontId="2"/>
  </si>
  <si>
    <t>-</t>
    <phoneticPr fontId="2"/>
  </si>
  <si>
    <t>愛媛県地方税滞納整理機構</t>
    <phoneticPr fontId="2"/>
  </si>
  <si>
    <t>愛媛県後期高齢者医療広域連合（特別会計）</t>
    <phoneticPr fontId="2"/>
  </si>
  <si>
    <t>愛媛県後期高齢者医療広域連合（一般会計）</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</si>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</sst>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46402</c:v>
                </c:pt>
                <c:pt idx="1">
                  <c:v>66343</c:v>
                </c:pt>
                <c:pt idx="2">
                  <c:v>56416</c:v>
                </c:pt>
                <c:pt idx="3">
                  <c:v>49217</c:v>
                </c:pt>
                <c:pt idx="4">
                  <c:v>49211</c:v>
                </c:pt>
              </c:numCache>
            </c:numRef>
          </c:val>
          <c:smooth val="0"/>
          <c:extLst>
            <c:ext xmlns:c16="http://schemas.microsoft.com/office/drawing/2014/chart" uri="{C3380CC4-5D6E-409C-BE32-E72D297353CC}">
              <c16:uniqueId val="{00000000-94C5-4577-AEC0-3510EF5DD5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37594</c:v>
                </c:pt>
                <c:pt idx="1">
                  <c:v>88335</c:v>
                </c:pt>
                <c:pt idx="2">
                  <c:v>60919</c:v>
                </c:pt>
                <c:pt idx="3">
                  <c:v>45649</c:v>
                </c:pt>
                <c:pt idx="4">
                  <c:v>48712</c:v>
                </c:pt>
              </c:numCache>
            </c:numRef>
          </c:val>
          <c:smooth val="0"/>
          <c:extLst>
            <c:ext xmlns:c16="http://schemas.microsoft.com/office/drawing/2014/chart" uri="{C3380CC4-5D6E-409C-BE32-E72D297353CC}">
              <c16:uniqueId val="{00000001-94C5-4577-AEC0-3510EF5DD5B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3.84</c:v>
                </c:pt>
                <c:pt idx="1">
                  <c:v>3.55</c:v>
                </c:pt>
                <c:pt idx="2">
                  <c:v>3.25</c:v>
                </c:pt>
                <c:pt idx="3">
                  <c:v>3.45</c:v>
                </c:pt>
                <c:pt idx="4">
                  <c:v>3.84</c:v>
                </c:pt>
              </c:numCache>
            </c:numRef>
          </c:val>
          <c:extLst>
            <c:ext xmlns:c16="http://schemas.microsoft.com/office/drawing/2014/chart" uri="{C3380CC4-5D6E-409C-BE32-E72D297353CC}">
              <c16:uniqueId val="{00000000-BBED-44D4-9305-4272686F42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14.71</c:v>
                </c:pt>
                <c:pt idx="1">
                  <c:v>11.04</c:v>
                </c:pt>
                <c:pt idx="2">
                  <c:v>8.15</c:v>
                </c:pt>
                <c:pt idx="3">
                  <c:v>6.15</c:v>
                </c:pt>
                <c:pt idx="4">
                  <c:v>4.97</c:v>
                </c:pt>
              </c:numCache>
            </c:numRef>
          </c:val>
          <c:extLst>
            <c:ext xmlns:c16="http://schemas.microsoft.com/office/drawing/2014/chart" uri="{C3380CC4-5D6E-409C-BE32-E72D297353CC}">
              <c16:uniqueId val="{00000001-BBED-44D4-9305-4272686F42E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-1.63</c:v>
                </c:pt>
                <c:pt idx="1">
                  <c:v>-3.99</c:v>
                </c:pt>
                <c:pt idx="2">
                  <c:v>-2.89</c:v>
                </c:pt>
                <c:pt idx="3">
                  <c:v>-1.5</c:v>
                </c:pt>
                <c:pt idx="4">
                  <c:v>-0.98</c:v>
                </c:pt>
              </c:numCache>
            </c:numRef>
          </c:val>
          <c:smooth val="0"/>
          <c:extLst>
            <c:ext xmlns:c16="http://schemas.microsoft.com/office/drawing/2014/chart" uri="{C3380CC4-5D6E-409C-BE32-E72D297353CC}">
              <c16:uniqueId val="{00000002-BBED-44D4-9305-4272686F42E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0.24</c:v>
                </c:pt>
                <c:pt idx="2">
                  <c:v>#N/A</c:v>
                </c:pt>
                <c:pt idx="3">
                  <c:v>0.22</c:v>
                </c:pt>
                <c:pt idx="4">
                  <c:v>#N/A</c:v>
                </c:pt>
                <c:pt idx="5">
                  <c:v>0</c:v>
                </c:pt>
                <c:pt idx="6">
                  <c:v>#N/A</c:v>
                </c:pt>
                <c:pt idx="7">
                  <c:v>0</c:v>
                </c:pt>
                <c:pt idx="8">
                  <c:v>#N/A</c:v>
                </c:pt>
                <c:pt idx="9">
                  <c:v>0</c:v>
                </c:pt>
              </c:numCache>
            </c:numRef>
          </c:val>
          <c:extLst>
            <c:ext xmlns:c16="http://schemas.microsoft.com/office/drawing/2014/chart" uri="{C3380CC4-5D6E-409C-BE32-E72D297353CC}">
              <c16:uniqueId val="{00000000-1A90-424E-A450-C9258B02312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A90-424E-A450-C9258B02312B}"/>
            </c:ext>
          </c:extLst>
        </c:ser>
        <c:ser>
          <c:idx val="2"/>
          <c:order val="2"/>
          <c:tx>
            <c:strRef>
              <c:f>データシート!$A$29</c:f>
              <c:strCache>
                <c:ptCount val="1"/>
                <c:pt idx="0">
                  <c:v>平尾墓園事業特別会計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A90-424E-A450-C9258B02312B}"/>
            </c:ext>
          </c:extLst>
        </c:ser>
        <c:ser>
          <c:idx val="3"/>
          <c:order val="3"/>
          <c:tx>
            <c:strRef>
              <c:f>データシート!$A$30</c:f>
              <c:strCache>
                <c:ptCount val="1"/>
                <c:pt idx="0">
                  <c:v>工業用地造成事業特別会計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0.21</c:v>
                </c:pt>
                <c:pt idx="2">
                  <c:v>#N/A</c:v>
                </c:pt>
                <c:pt idx="3">
                  <c:v>0.3</c:v>
                </c:pt>
                <c:pt idx="4">
                  <c:v>#N/A</c:v>
                </c:pt>
                <c:pt idx="5">
                  <c:v>0.19</c:v>
                </c:pt>
                <c:pt idx="6">
                  <c:v>#N/A</c:v>
                </c:pt>
                <c:pt idx="7">
                  <c:v>0.26</c:v>
                </c:pt>
                <c:pt idx="8">
                  <c:v>#N/A</c:v>
                </c:pt>
                <c:pt idx="9">
                  <c:v>0.14000000000000001</c:v>
                </c:pt>
              </c:numCache>
            </c:numRef>
          </c:val>
          <c:extLst>
            <c:ext xmlns:c16="http://schemas.microsoft.com/office/drawing/2014/chart" uri="{C3380CC4-5D6E-409C-BE32-E72D297353CC}">
              <c16:uniqueId val="{00000003-1A90-424E-A450-C9258B02312B}"/>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0.28999999999999998</c:v>
                </c:pt>
                <c:pt idx="2">
                  <c:v>#N/A</c:v>
                </c:pt>
                <c:pt idx="3">
                  <c:v>0.31</c:v>
                </c:pt>
                <c:pt idx="4">
                  <c:v>#N/A</c:v>
                </c:pt>
                <c:pt idx="5">
                  <c:v>0.31</c:v>
                </c:pt>
                <c:pt idx="6">
                  <c:v>#N/A</c:v>
                </c:pt>
                <c:pt idx="7">
                  <c:v>0.28999999999999998</c:v>
                </c:pt>
                <c:pt idx="8">
                  <c:v>#N/A</c:v>
                </c:pt>
                <c:pt idx="9">
                  <c:v>0.33</c:v>
                </c:pt>
              </c:numCache>
            </c:numRef>
          </c:val>
          <c:extLst>
            <c:ext xmlns:c16="http://schemas.microsoft.com/office/drawing/2014/chart" uri="{C3380CC4-5D6E-409C-BE32-E72D297353CC}">
              <c16:uniqueId val="{00000004-1A90-424E-A450-C9258B02312B}"/>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0.72</c:v>
                </c:pt>
                <c:pt idx="2">
                  <c:v>#N/A</c:v>
                </c:pt>
                <c:pt idx="3">
                  <c:v>0</c:v>
                </c:pt>
                <c:pt idx="4">
                  <c:v>#N/A</c:v>
                </c:pt>
                <c:pt idx="5">
                  <c:v>0.19</c:v>
                </c:pt>
                <c:pt idx="6">
                  <c:v>#N/A</c:v>
                </c:pt>
                <c:pt idx="7">
                  <c:v>0.69</c:v>
                </c:pt>
                <c:pt idx="8">
                  <c:v>#N/A</c:v>
                </c:pt>
                <c:pt idx="9">
                  <c:v>1.18</c:v>
                </c:pt>
              </c:numCache>
            </c:numRef>
          </c:val>
          <c:extLst>
            <c:ext xmlns:c16="http://schemas.microsoft.com/office/drawing/2014/chart" uri="{C3380CC4-5D6E-409C-BE32-E72D297353CC}">
              <c16:uniqueId val="{00000005-1A90-424E-A450-C9258B02312B}"/>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3.63</c:v>
                </c:pt>
                <c:pt idx="2">
                  <c:v>#N/A</c:v>
                </c:pt>
                <c:pt idx="3">
                  <c:v>3.32</c:v>
                </c:pt>
                <c:pt idx="4">
                  <c:v>#N/A</c:v>
                </c:pt>
                <c:pt idx="5">
                  <c:v>3.24</c:v>
                </c:pt>
                <c:pt idx="6">
                  <c:v>#N/A</c:v>
                </c:pt>
                <c:pt idx="7">
                  <c:v>3.44</c:v>
                </c:pt>
                <c:pt idx="8">
                  <c:v>#N/A</c:v>
                </c:pt>
                <c:pt idx="9">
                  <c:v>3.26</c:v>
                </c:pt>
              </c:numCache>
            </c:numRef>
          </c:val>
          <c:extLst>
            <c:ext xmlns:c16="http://schemas.microsoft.com/office/drawing/2014/chart" uri="{C3380CC4-5D6E-409C-BE32-E72D297353CC}">
              <c16:uniqueId val="{00000006-1A90-424E-A450-C9258B02312B}"/>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1.41</c:v>
                </c:pt>
                <c:pt idx="4">
                  <c:v>#N/A</c:v>
                </c:pt>
                <c:pt idx="5">
                  <c:v>2.67</c:v>
                </c:pt>
                <c:pt idx="6">
                  <c:v>#N/A</c:v>
                </c:pt>
                <c:pt idx="7">
                  <c:v>2.79</c:v>
                </c:pt>
                <c:pt idx="8">
                  <c:v>#N/A</c:v>
                </c:pt>
                <c:pt idx="9">
                  <c:v>3.47</c:v>
                </c:pt>
              </c:numCache>
            </c:numRef>
          </c:val>
          <c:extLst>
            <c:ext xmlns:c16="http://schemas.microsoft.com/office/drawing/2014/chart" uri="{C3380CC4-5D6E-409C-BE32-E72D297353CC}">
              <c16:uniqueId val="{00000007-1A90-424E-A450-C9258B02312B}"/>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4.6399999999999997</c:v>
                </c:pt>
                <c:pt idx="2">
                  <c:v>#N/A</c:v>
                </c:pt>
                <c:pt idx="3">
                  <c:v>4.82</c:v>
                </c:pt>
                <c:pt idx="4">
                  <c:v>#N/A</c:v>
                </c:pt>
                <c:pt idx="5">
                  <c:v>3.56</c:v>
                </c:pt>
                <c:pt idx="6">
                  <c:v>#N/A</c:v>
                </c:pt>
                <c:pt idx="7">
                  <c:v>3.71</c:v>
                </c:pt>
                <c:pt idx="8">
                  <c:v>#N/A</c:v>
                </c:pt>
                <c:pt idx="9">
                  <c:v>3.77</c:v>
                </c:pt>
              </c:numCache>
            </c:numRef>
          </c:val>
          <c:extLst>
            <c:ext xmlns:c16="http://schemas.microsoft.com/office/drawing/2014/chart" uri="{C3380CC4-5D6E-409C-BE32-E72D297353CC}">
              <c16:uniqueId val="{00000008-1A90-424E-A450-C9258B02312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7.28</c:v>
                </c:pt>
                <c:pt idx="2">
                  <c:v>#N/A</c:v>
                </c:pt>
                <c:pt idx="3">
                  <c:v>7.22</c:v>
                </c:pt>
                <c:pt idx="4">
                  <c:v>#N/A</c:v>
                </c:pt>
                <c:pt idx="5">
                  <c:v>7.74</c:v>
                </c:pt>
                <c:pt idx="6">
                  <c:v>#N/A</c:v>
                </c:pt>
                <c:pt idx="7">
                  <c:v>6.56</c:v>
                </c:pt>
                <c:pt idx="8">
                  <c:v>#N/A</c:v>
                </c:pt>
                <c:pt idx="9">
                  <c:v>7.32</c:v>
                </c:pt>
              </c:numCache>
            </c:numRef>
          </c:val>
          <c:extLst>
            <c:ext xmlns:c16="http://schemas.microsoft.com/office/drawing/2014/chart" uri="{C3380CC4-5D6E-409C-BE32-E72D297353CC}">
              <c16:uniqueId val="{00000009-1A90-424E-A450-C9258B02312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5682</c:v>
                </c:pt>
                <c:pt idx="5">
                  <c:v>5551</c:v>
                </c:pt>
                <c:pt idx="8">
                  <c:v>5447</c:v>
                </c:pt>
                <c:pt idx="11">
                  <c:v>5371</c:v>
                </c:pt>
                <c:pt idx="14">
                  <c:v>5267</c:v>
                </c:pt>
              </c:numCache>
            </c:numRef>
          </c:val>
          <c:extLst>
            <c:ext xmlns:c16="http://schemas.microsoft.com/office/drawing/2014/chart" uri="{C3380CC4-5D6E-409C-BE32-E72D297353CC}">
              <c16:uniqueId val="{00000000-6A4C-4EBE-9E58-01C1743624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A4C-4EBE-9E58-01C1743624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9</c:v>
                </c:pt>
                <c:pt idx="3">
                  <c:v>7</c:v>
                </c:pt>
                <c:pt idx="6">
                  <c:v>5</c:v>
                </c:pt>
                <c:pt idx="9">
                  <c:v>4</c:v>
                </c:pt>
                <c:pt idx="12">
                  <c:v>2</c:v>
                </c:pt>
              </c:numCache>
            </c:numRef>
          </c:val>
          <c:extLst>
            <c:ext xmlns:c16="http://schemas.microsoft.com/office/drawing/2014/chart" uri="{C3380CC4-5D6E-409C-BE32-E72D297353CC}">
              <c16:uniqueId val="{00000002-6A4C-4EBE-9E58-01C1743624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A4C-4EBE-9E58-01C1743624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1603</c:v>
                </c:pt>
                <c:pt idx="3">
                  <c:v>1435</c:v>
                </c:pt>
                <c:pt idx="6">
                  <c:v>1415</c:v>
                </c:pt>
                <c:pt idx="9">
                  <c:v>1329</c:v>
                </c:pt>
                <c:pt idx="12">
                  <c:v>1226</c:v>
                </c:pt>
              </c:numCache>
            </c:numRef>
          </c:val>
          <c:extLst>
            <c:ext xmlns:c16="http://schemas.microsoft.com/office/drawing/2014/chart" uri="{C3380CC4-5D6E-409C-BE32-E72D297353CC}">
              <c16:uniqueId val="{00000004-6A4C-4EBE-9E58-01C1743624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4C-4EBE-9E58-01C1743624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4C-4EBE-9E58-01C1743624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4368</c:v>
                </c:pt>
                <c:pt idx="3">
                  <c:v>4422</c:v>
                </c:pt>
                <c:pt idx="6">
                  <c:v>4383</c:v>
                </c:pt>
                <c:pt idx="9">
                  <c:v>4553</c:v>
                </c:pt>
                <c:pt idx="12">
                  <c:v>4760</c:v>
                </c:pt>
              </c:numCache>
            </c:numRef>
          </c:val>
          <c:extLst>
            <c:ext xmlns:c16="http://schemas.microsoft.com/office/drawing/2014/chart" uri="{C3380CC4-5D6E-409C-BE32-E72D297353CC}">
              <c16:uniqueId val="{00000007-6A4C-4EBE-9E58-01C1743624C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298</c:v>
                </c:pt>
                <c:pt idx="2">
                  <c:v>#N/A</c:v>
                </c:pt>
                <c:pt idx="3">
                  <c:v>#N/A</c:v>
                </c:pt>
                <c:pt idx="4">
                  <c:v>313</c:v>
                </c:pt>
                <c:pt idx="5">
                  <c:v>#N/A</c:v>
                </c:pt>
                <c:pt idx="6">
                  <c:v>#N/A</c:v>
                </c:pt>
                <c:pt idx="7">
                  <c:v>356</c:v>
                </c:pt>
                <c:pt idx="8">
                  <c:v>#N/A</c:v>
                </c:pt>
                <c:pt idx="9">
                  <c:v>#N/A</c:v>
                </c:pt>
                <c:pt idx="10">
                  <c:v>515</c:v>
                </c:pt>
                <c:pt idx="11">
                  <c:v>#N/A</c:v>
                </c:pt>
                <c:pt idx="12">
                  <c:v>#N/A</c:v>
                </c:pt>
                <c:pt idx="13">
                  <c:v>721</c:v>
                </c:pt>
                <c:pt idx="14">
                  <c:v>#N/A</c:v>
                </c:pt>
              </c:numCache>
            </c:numRef>
          </c:val>
          <c:smooth val="0"/>
          <c:extLst>
            <c:ext xmlns:c16="http://schemas.microsoft.com/office/drawing/2014/chart" uri="{C3380CC4-5D6E-409C-BE32-E72D297353CC}">
              <c16:uniqueId val="{00000008-6A4C-4EBE-9E58-01C1743624C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50765</c:v>
                </c:pt>
                <c:pt idx="5">
                  <c:v>51925</c:v>
                </c:pt>
                <c:pt idx="8">
                  <c:v>50968</c:v>
                </c:pt>
                <c:pt idx="11">
                  <c:v>49810</c:v>
                </c:pt>
                <c:pt idx="14">
                  <c:v>47633</c:v>
                </c:pt>
              </c:numCache>
            </c:numRef>
          </c:val>
          <c:extLst>
            <c:ext xmlns:c16="http://schemas.microsoft.com/office/drawing/2014/chart" uri="{C3380CC4-5D6E-409C-BE32-E72D297353CC}">
              <c16:uniqueId val="{00000000-8303-4F1F-9CA7-392DDF7123F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18501</c:v>
                </c:pt>
                <c:pt idx="5">
                  <c:v>19094</c:v>
                </c:pt>
                <c:pt idx="8">
                  <c:v>18982</c:v>
                </c:pt>
                <c:pt idx="11">
                  <c:v>20533</c:v>
                </c:pt>
                <c:pt idx="14">
                  <c:v>22029</c:v>
                </c:pt>
              </c:numCache>
            </c:numRef>
          </c:val>
          <c:extLst>
            <c:ext xmlns:c16="http://schemas.microsoft.com/office/drawing/2014/chart" uri="{C3380CC4-5D6E-409C-BE32-E72D297353CC}">
              <c16:uniqueId val="{00000001-8303-4F1F-9CA7-392DDF7123F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9226</c:v>
                </c:pt>
                <c:pt idx="5">
                  <c:v>8200</c:v>
                </c:pt>
                <c:pt idx="8">
                  <c:v>7209</c:v>
                </c:pt>
                <c:pt idx="11">
                  <c:v>8483</c:v>
                </c:pt>
                <c:pt idx="14">
                  <c:v>7410</c:v>
                </c:pt>
              </c:numCache>
            </c:numRef>
          </c:val>
          <c:extLst>
            <c:ext xmlns:c16="http://schemas.microsoft.com/office/drawing/2014/chart" uri="{C3380CC4-5D6E-409C-BE32-E72D297353CC}">
              <c16:uniqueId val="{00000002-8303-4F1F-9CA7-392DDF7123F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303-4F1F-9CA7-392DDF7123F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303-4F1F-9CA7-392DDF7123F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03-4F1F-9CA7-392DDF7123F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7730</c:v>
                </c:pt>
                <c:pt idx="3">
                  <c:v>7646</c:v>
                </c:pt>
                <c:pt idx="6">
                  <c:v>7382</c:v>
                </c:pt>
                <c:pt idx="9">
                  <c:v>7187</c:v>
                </c:pt>
                <c:pt idx="12">
                  <c:v>6931</c:v>
                </c:pt>
              </c:numCache>
            </c:numRef>
          </c:val>
          <c:extLst>
            <c:ext xmlns:c16="http://schemas.microsoft.com/office/drawing/2014/chart" uri="{C3380CC4-5D6E-409C-BE32-E72D297353CC}">
              <c16:uniqueId val="{00000006-8303-4F1F-9CA7-392DDF7123F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303-4F1F-9CA7-392DDF7123F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21942</c:v>
                </c:pt>
                <c:pt idx="3">
                  <c:v>21399</c:v>
                </c:pt>
                <c:pt idx="6">
                  <c:v>21020</c:v>
                </c:pt>
                <c:pt idx="9">
                  <c:v>20446</c:v>
                </c:pt>
                <c:pt idx="12">
                  <c:v>18769</c:v>
                </c:pt>
              </c:numCache>
            </c:numRef>
          </c:val>
          <c:extLst>
            <c:ext xmlns:c16="http://schemas.microsoft.com/office/drawing/2014/chart" uri="{C3380CC4-5D6E-409C-BE32-E72D297353CC}">
              <c16:uniqueId val="{00000008-8303-4F1F-9CA7-392DDF7123F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22</c:v>
                </c:pt>
                <c:pt idx="3">
                  <c:v>15</c:v>
                </c:pt>
                <c:pt idx="6">
                  <c:v>10</c:v>
                </c:pt>
                <c:pt idx="9">
                  <c:v>6</c:v>
                </c:pt>
                <c:pt idx="12">
                  <c:v>4</c:v>
                </c:pt>
              </c:numCache>
            </c:numRef>
          </c:val>
          <c:extLst>
            <c:ext xmlns:c16="http://schemas.microsoft.com/office/drawing/2014/chart" uri="{C3380CC4-5D6E-409C-BE32-E72D297353CC}">
              <c16:uniqueId val="{00000009-8303-4F1F-9CA7-392DDF7123F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49901</c:v>
                </c:pt>
                <c:pt idx="3">
                  <c:v>53359</c:v>
                </c:pt>
                <c:pt idx="6">
                  <c:v>53888</c:v>
                </c:pt>
                <c:pt idx="9">
                  <c:v>54269</c:v>
                </c:pt>
                <c:pt idx="12">
                  <c:v>52427</c:v>
                </c:pt>
              </c:numCache>
            </c:numRef>
          </c:val>
          <c:extLst>
            <c:ext xmlns:c16="http://schemas.microsoft.com/office/drawing/2014/chart" uri="{C3380CC4-5D6E-409C-BE32-E72D297353CC}">
              <c16:uniqueId val="{0000000A-8303-4F1F-9CA7-392DDF7123F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1103</c:v>
                </c:pt>
                <c:pt idx="2">
                  <c:v>#N/A</c:v>
                </c:pt>
                <c:pt idx="3">
                  <c:v>#N/A</c:v>
                </c:pt>
                <c:pt idx="4">
                  <c:v>3201</c:v>
                </c:pt>
                <c:pt idx="5">
                  <c:v>#N/A</c:v>
                </c:pt>
                <c:pt idx="6">
                  <c:v>#N/A</c:v>
                </c:pt>
                <c:pt idx="7">
                  <c:v>5141</c:v>
                </c:pt>
                <c:pt idx="8">
                  <c:v>#N/A</c:v>
                </c:pt>
                <c:pt idx="9">
                  <c:v>#N/A</c:v>
                </c:pt>
                <c:pt idx="10">
                  <c:v>3082</c:v>
                </c:pt>
                <c:pt idx="11">
                  <c:v>#N/A</c:v>
                </c:pt>
                <c:pt idx="12">
                  <c:v>#N/A</c:v>
                </c:pt>
                <c:pt idx="13">
                  <c:v>1059</c:v>
                </c:pt>
                <c:pt idx="14">
                  <c:v>#N/A</c:v>
                </c:pt>
              </c:numCache>
            </c:numRef>
          </c:val>
          <c:smooth val="0"/>
          <c:extLst>
            <c:ext xmlns:c16="http://schemas.microsoft.com/office/drawing/2014/chart" uri="{C3380CC4-5D6E-409C-BE32-E72D297353CC}">
              <c16:uniqueId val="{0000000B-8303-4F1F-9CA7-392DDF7123F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2262</c:v>
                </c:pt>
                <c:pt idx="1">
                  <c:v>1754</c:v>
                </c:pt>
                <c:pt idx="2">
                  <c:v>1387</c:v>
                </c:pt>
              </c:numCache>
            </c:numRef>
          </c:val>
          <c:extLst>
            <c:ext xmlns:c16="http://schemas.microsoft.com/office/drawing/2014/chart" uri="{C3380CC4-5D6E-409C-BE32-E72D297353CC}">
              <c16:uniqueId val="{00000000-03AD-4EC1-8E9C-77E1C032362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576</c:v>
                </c:pt>
                <c:pt idx="1">
                  <c:v>1643</c:v>
                </c:pt>
                <c:pt idx="2">
                  <c:v>1144</c:v>
                </c:pt>
              </c:numCache>
            </c:numRef>
          </c:val>
          <c:extLst>
            <c:ext xmlns:c16="http://schemas.microsoft.com/office/drawing/2014/chart" uri="{C3380CC4-5D6E-409C-BE32-E72D297353CC}">
              <c16:uniqueId val="{00000001-03AD-4EC1-8E9C-77E1C032362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4426</c:v>
                </c:pt>
                <c:pt idx="1">
                  <c:v>5143</c:v>
                </c:pt>
                <c:pt idx="2">
                  <c:v>5003</c:v>
                </c:pt>
              </c:numCache>
            </c:numRef>
          </c:val>
          <c:extLst>
            <c:ext xmlns:c16="http://schemas.microsoft.com/office/drawing/2014/chart" uri="{C3380CC4-5D6E-409C-BE32-E72D297353CC}">
              <c16:uniqueId val="{00000002-03AD-4EC1-8E9C-77E1C032362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愛媛県新居浜市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年度から令和３年度にかけてはほぼ横ばいであるが、令和４年度には、平成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年度同意債の小中学校空調整備事業の元金償還開始等により増加していることや、平成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年度同意の区画整理事業の償還完了等により、算入公債費等（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）が減少していることが分子の増加につながり、実質公債費比率は上昇している。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満期一括償還地方債の償還はない。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愛媛県新居浜市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令和元年度にかけては防災拠点施設に関する借入で大幅に増加した一方、令和３年度から４年度にかけては、令和４年度起債借入額の抑制や、臨時財政対策債発行可能額の減少等により、３．４％の減となった。</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令和４年度においては、公共下水道事業会計の平成４～６年度同意債の償還完了等で地方債現在高が減少したことによる公営企業債等繰入見込額の減少や、退職職員数の減等による退職手当負担見込額の減少により、将来負担比率の分子は減少している。</a:t>
          </a:r>
        </a:p>
        <a:p>
          <a:r>
            <a:rPr kumimoji="1" lang="ja-JP" altLang="en-US" sz="1400">
              <a:latin typeface="ＭＳ ゴシック" pitchFamily="49" charset="-128"/>
              <a:ea typeface="ＭＳ ゴシック" pitchFamily="49" charset="-128"/>
            </a:rPr>
            <a:t>　充当可能税源等のうち基準財政需要額算入見込額については令和元年度以降減少している。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愛媛県新居浜市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具体的には、財政調整基金が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百万円それぞれ減少している。特定目的基金もそれぞれの目的に合致した事業の財源として活用しているため、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百万円の減少となっているが、中でも合併振興基金は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特定目的基金については、引き続き、対象事業や必要性の見直しを行い、目的に合致した事業への適切な活用を図る。また、財政調整基金については残高の減少が続いていることから、特定財源の確保や、歳入準拠の予算編成等を通じて、財政調整基金に依存しない財政運営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合併振興基金は合併後の新市の一体感を醸成することを目的としており、令和４年度は市史の刊行に向けた資料収集や、新居浜市まち・わざ・しごとフェス開催等に活用した。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公共施設の適切な機能の維持管理に必要な財源を確保し、安全で快適な公共施設の管理及び財政の健全な運営に資することを目的としており、例年、公共施設の長寿命化等の改修に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文化振興基金は市民文化施設の建設及び芸術文化資料の収集を目的としており、令和４年度は新市民文化センター建設のための調査研究に活用した。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体育施設建設基金は市民体育施設の建設を目的としており、令和４年度は総合運動公園基本計画策定に活用した。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別子山振興基金は別子山地区の地域振興を図ることを目的としており、別子山給水施設管理費や地域バスの運行などに活用している。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については、公共施設整備基金への積立額が取り崩し額を上回ったため、残高が増加しているが、各種基金について、目的ごとに事業の財源として取り崩しを行っているため、全体の基金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決まった事業に財源として活用している基金については、残高が減少傾向にある。今後も基金を活用して実施すべき事業かどうかについて引き続き精査を行うとともに、特定財源の確保などを通じて、残高の維持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歳入面では普通交付税の減少等による一般財源の減少、歳出面では公債費の増加や公共下水道事業会計出資金や国民健康保険事業特別会計繰出金の増、人件費の増等による。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現在高は減少傾向にあるが、今後、災害が発生した際などの財政需要に備え、一定の基金残高は確保する必要があるため、特定財源の確保や、歳入準拠の予算編成等を通じて、財政調整基金に依存しない財政運営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小中学校空調整備事業等大型事業の元金償還開始による公債費の増に対応するため、減債基金の取り崩しを行ったことによる。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西部学校給食センター建設事業等、今後元金の償還が始まる大型事業を見据え、適切に積立と取り崩しを行う。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愛媛県新居浜市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115,314
113,972
234.47
53,409,897
52,168,573
1,070,670
27,874,939
51,742,544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昨年度と同じ</a:t>
          </a:r>
          <a:r>
            <a:rPr kumimoji="1" lang="en-US" altLang="ja-JP" sz="1300">
              <a:latin typeface="ＭＳ Ｐゴシック" panose="020B0600070205080204" pitchFamily="50" charset="-128"/>
              <a:ea typeface="ＭＳ Ｐゴシック" panose="020B0600070205080204" pitchFamily="50" charset="-128"/>
            </a:rPr>
            <a:t>0.76</a:t>
          </a:r>
          <a:r>
            <a:rPr kumimoji="1" lang="ja-JP" altLang="en-US" sz="1300">
              <a:latin typeface="ＭＳ Ｐゴシック" panose="020B0600070205080204" pitchFamily="50" charset="-128"/>
              <a:ea typeface="ＭＳ Ｐゴシック" panose="020B0600070205080204" pitchFamily="50" charset="-128"/>
            </a:rPr>
            <a:t>であったが、類似団体内平均値が低下してきていることから、平均値との差は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となり、昨年度までより縮まった。当市の一般財源としては、住友企業群の法人税収入並びに企業の新たな設備投資により発生する償却資産税収入により、安定的な財政運営を行うことができるが、ともに景気に左右されやすく、新たな施設建設や既存施設の改修の際には、国・県からの支援の他、交付税算入率の高い起債を活用するなど、十分な情報収集等を行い、健全財政の維持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4" name="直線コネクタ 63"/>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35983</xdr:rowOff>
    </xdr:to>
    <xdr:cxnSp macro="">
      <xdr:nvCxnSpPr>
        <xdr:cNvPr id="69" name="直線コネクタ 68"/>
        <xdr:cNvCxnSpPr/>
      </xdr:nvCxnSpPr>
      <xdr:spPr>
        <a:xfrm>
          <a:off x="4114800" y="70654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15875</xdr:rowOff>
    </xdr:from>
    <xdr:to>
      <xdr:col>19</xdr:col>
      <xdr:colOff>133350</xdr:colOff>
      <xdr:row>41</xdr:row>
      <xdr:rowOff>35983</xdr:rowOff>
    </xdr:to>
    <xdr:cxnSp macro="">
      <xdr:nvCxnSpPr>
        <xdr:cNvPr id="72" name="直線コネクタ 71"/>
        <xdr:cNvCxnSpPr/>
      </xdr:nvCxnSpPr>
      <xdr:spPr>
        <a:xfrm>
          <a:off x="3225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15875</xdr:rowOff>
    </xdr:from>
    <xdr:to>
      <xdr:col>15</xdr:col>
      <xdr:colOff>82550</xdr:colOff>
      <xdr:row>41</xdr:row>
      <xdr:rowOff>35983</xdr:rowOff>
    </xdr:to>
    <xdr:cxnSp macro="">
      <xdr:nvCxnSpPr>
        <xdr:cNvPr id="75" name="直線コネクタ 74"/>
        <xdr:cNvCxnSpPr/>
      </xdr:nvCxnSpPr>
      <xdr:spPr>
        <a:xfrm flipV="1">
          <a:off x="2336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77" name="テキスト ボックス 76"/>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15875</xdr:rowOff>
    </xdr:from>
    <xdr:to>
      <xdr:col>11</xdr:col>
      <xdr:colOff>31750</xdr:colOff>
      <xdr:row>41</xdr:row>
      <xdr:rowOff>35983</xdr:rowOff>
    </xdr:to>
    <xdr:cxnSp macro="">
      <xdr:nvCxnSpPr>
        <xdr:cNvPr id="78" name="直線コネクタ 77"/>
        <xdr:cNvCxnSpPr/>
      </xdr:nvCxnSpPr>
      <xdr:spPr>
        <a:xfrm>
          <a:off x="1447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81" name="フローチャート: 判断 80"/>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82" name="テキスト ボックス 81"/>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128710</xdr:rowOff>
    </xdr:from>
    <xdr:ext cx="762000" cy="259045"/>
    <xdr:sp macro="" textlink="">
      <xdr:nvSpPr>
        <xdr:cNvPr id="89" name="財政力該当値テキスト"/>
        <xdr:cNvSpPr txBox="1"/>
      </xdr:nvSpPr>
      <xdr:spPr>
        <a:xfrm>
          <a:off x="5041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71560</xdr:rowOff>
    </xdr:from>
    <xdr:ext cx="736600" cy="259045"/>
    <xdr:sp macro="" textlink="">
      <xdr:nvSpPr>
        <xdr:cNvPr id="91" name="テキスト ボックス 90"/>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136525</xdr:rowOff>
    </xdr:from>
    <xdr:to>
      <xdr:col>15</xdr:col>
      <xdr:colOff>133350</xdr:colOff>
      <xdr:row>41</xdr:row>
      <xdr:rowOff>66675</xdr:rowOff>
    </xdr:to>
    <xdr:sp macro="" textlink="">
      <xdr:nvSpPr>
        <xdr:cNvPr id="92" name="楕円 91"/>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93" name="テキスト ボックス 92"/>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71560</xdr:rowOff>
    </xdr:from>
    <xdr:ext cx="762000" cy="259045"/>
    <xdr:sp macro="" textlink="">
      <xdr:nvSpPr>
        <xdr:cNvPr id="95" name="テキスト ボックス 94"/>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96" name="楕円 95"/>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97" name="テキスト ボックス 96"/>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増加した。増加の要因としては、令和３年度に地方税が見込みを上回って歳入されたことに加えて、普通交付税と臨時財政対策債が増加したことにより、経常一般財源が増加したことにより減少していたが、令和４年度には、普通交付税と臨時財政対策債がいずれも減少したことで経常一般財源が減少し、令和２年度以前の水準に戻った。今後は令和４年度並みの水準で推移する見通しで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124206</xdr:rowOff>
    </xdr:from>
    <xdr:to>
      <xdr:col>23</xdr:col>
      <xdr:colOff>133350</xdr:colOff>
      <xdr:row>67</xdr:row>
      <xdr:rowOff>84836</xdr:rowOff>
    </xdr:to>
    <xdr:cxnSp macro="">
      <xdr:nvCxnSpPr>
        <xdr:cNvPr id="125" name="直線コネクタ 124"/>
        <xdr:cNvCxnSpPr/>
      </xdr:nvCxnSpPr>
      <xdr:spPr>
        <a:xfrm flipV="1">
          <a:off x="4953000" y="10582656"/>
          <a:ext cx="0" cy="9893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39133</xdr:rowOff>
    </xdr:from>
    <xdr:ext cx="762000" cy="259045"/>
    <xdr:sp macro="" textlink="">
      <xdr:nvSpPr>
        <xdr:cNvPr id="128" name="財政構造の弾力性最大値テキスト"/>
        <xdr:cNvSpPr txBox="1"/>
      </xdr:nvSpPr>
      <xdr:spPr>
        <a:xfrm>
          <a:off x="5041900" y="1032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124206</xdr:rowOff>
    </xdr:from>
    <xdr:to>
      <xdr:col>24</xdr:col>
      <xdr:colOff>12700</xdr:colOff>
      <xdr:row>61</xdr:row>
      <xdr:rowOff>124206</xdr:rowOff>
    </xdr:to>
    <xdr:cxnSp macro="">
      <xdr:nvCxnSpPr>
        <xdr:cNvPr id="129" name="直線コネクタ 128"/>
        <xdr:cNvCxnSpPr/>
      </xdr:nvCxnSpPr>
      <xdr:spPr>
        <a:xfrm>
          <a:off x="4864100" y="1058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35052</xdr:rowOff>
    </xdr:from>
    <xdr:to>
      <xdr:col>23</xdr:col>
      <xdr:colOff>133350</xdr:colOff>
      <xdr:row>61</xdr:row>
      <xdr:rowOff>124206</xdr:rowOff>
    </xdr:to>
    <xdr:cxnSp macro="">
      <xdr:nvCxnSpPr>
        <xdr:cNvPr id="130" name="直線コネクタ 129"/>
        <xdr:cNvCxnSpPr/>
      </xdr:nvCxnSpPr>
      <xdr:spPr>
        <a:xfrm>
          <a:off x="4114800" y="10322052"/>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165879</xdr:rowOff>
    </xdr:from>
    <xdr:ext cx="762000" cy="259045"/>
    <xdr:sp macro="" textlink="">
      <xdr:nvSpPr>
        <xdr:cNvPr id="131" name="財政構造の弾力性平均値テキスト"/>
        <xdr:cNvSpPr txBox="1"/>
      </xdr:nvSpPr>
      <xdr:spPr>
        <a:xfrm>
          <a:off x="5041900" y="10967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2" name="フローチャート: 判断 131"/>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35052</xdr:rowOff>
    </xdr:from>
    <xdr:to>
      <xdr:col>19</xdr:col>
      <xdr:colOff>133350</xdr:colOff>
      <xdr:row>61</xdr:row>
      <xdr:rowOff>167640</xdr:rowOff>
    </xdr:to>
    <xdr:cxnSp macro="">
      <xdr:nvCxnSpPr>
        <xdr:cNvPr id="133" name="直線コネクタ 132"/>
        <xdr:cNvCxnSpPr/>
      </xdr:nvCxnSpPr>
      <xdr:spPr>
        <a:xfrm flipV="1">
          <a:off x="3225800" y="10322052"/>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4" name="フローチャート: 判断 133"/>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91965</xdr:rowOff>
    </xdr:from>
    <xdr:ext cx="736600" cy="259045"/>
    <xdr:sp macro="" textlink="">
      <xdr:nvSpPr>
        <xdr:cNvPr id="135" name="テキスト ボックス 134"/>
        <xdr:cNvSpPr txBox="1"/>
      </xdr:nvSpPr>
      <xdr:spPr>
        <a:xfrm>
          <a:off x="3733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61</xdr:row>
      <xdr:rowOff>167640</xdr:rowOff>
    </xdr:to>
    <xdr:cxnSp macro="">
      <xdr:nvCxnSpPr>
        <xdr:cNvPr id="136" name="直線コネクタ 135"/>
        <xdr:cNvCxnSpPr/>
      </xdr:nvCxnSpPr>
      <xdr:spPr>
        <a:xfrm>
          <a:off x="2336800" y="105537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80264</xdr:rowOff>
    </xdr:from>
    <xdr:to>
      <xdr:col>15</xdr:col>
      <xdr:colOff>133350</xdr:colOff>
      <xdr:row>65</xdr:row>
      <xdr:rowOff>10414</xdr:rowOff>
    </xdr:to>
    <xdr:sp macro="" textlink="">
      <xdr:nvSpPr>
        <xdr:cNvPr id="137" name="フローチャート: 判断 136"/>
        <xdr:cNvSpPr/>
      </xdr:nvSpPr>
      <xdr:spPr>
        <a:xfrm>
          <a:off x="3175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166641</xdr:rowOff>
    </xdr:from>
    <xdr:ext cx="762000" cy="259045"/>
    <xdr:sp macro="" textlink="">
      <xdr:nvSpPr>
        <xdr:cNvPr id="138" name="テキスト ボックス 137"/>
        <xdr:cNvSpPr txBox="1"/>
      </xdr:nvSpPr>
      <xdr:spPr>
        <a:xfrm>
          <a:off x="2844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62</xdr:row>
      <xdr:rowOff>1016</xdr:rowOff>
    </xdr:to>
    <xdr:cxnSp macro="">
      <xdr:nvCxnSpPr>
        <xdr:cNvPr id="139" name="直線コネクタ 138"/>
        <xdr:cNvCxnSpPr/>
      </xdr:nvCxnSpPr>
      <xdr:spPr>
        <a:xfrm flipV="1">
          <a:off x="1447800" y="1055370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65786</xdr:rowOff>
    </xdr:from>
    <xdr:to>
      <xdr:col>11</xdr:col>
      <xdr:colOff>82550</xdr:colOff>
      <xdr:row>64</xdr:row>
      <xdr:rowOff>167386</xdr:rowOff>
    </xdr:to>
    <xdr:sp macro="" textlink="">
      <xdr:nvSpPr>
        <xdr:cNvPr id="140" name="フローチャート: 判断 139"/>
        <xdr:cNvSpPr/>
      </xdr:nvSpPr>
      <xdr:spPr>
        <a:xfrm>
          <a:off x="2286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152163</xdr:rowOff>
    </xdr:from>
    <xdr:ext cx="762000" cy="259045"/>
    <xdr:sp macro="" textlink="">
      <xdr:nvSpPr>
        <xdr:cNvPr id="141" name="テキスト ボックス 140"/>
        <xdr:cNvSpPr txBox="1"/>
      </xdr:nvSpPr>
      <xdr:spPr>
        <a:xfrm>
          <a:off x="1955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42" name="フローチャート: 判断 141"/>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79773</xdr:rowOff>
    </xdr:from>
    <xdr:ext cx="762000" cy="259045"/>
    <xdr:sp macro="" textlink="">
      <xdr:nvSpPr>
        <xdr:cNvPr id="143" name="テキスト ボックス 142"/>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73406</xdr:rowOff>
    </xdr:from>
    <xdr:to>
      <xdr:col>23</xdr:col>
      <xdr:colOff>184150</xdr:colOff>
      <xdr:row>62</xdr:row>
      <xdr:rowOff>3556</xdr:rowOff>
    </xdr:to>
    <xdr:sp macro="" textlink="">
      <xdr:nvSpPr>
        <xdr:cNvPr id="149" name="楕円 148"/>
        <xdr:cNvSpPr/>
      </xdr:nvSpPr>
      <xdr:spPr>
        <a:xfrm>
          <a:off x="49022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166133</xdr:rowOff>
    </xdr:from>
    <xdr:ext cx="762000" cy="259045"/>
    <xdr:sp macro="" textlink="">
      <xdr:nvSpPr>
        <xdr:cNvPr id="150" name="財政構造の弾力性該当値テキスト"/>
        <xdr:cNvSpPr txBox="1"/>
      </xdr:nvSpPr>
      <xdr:spPr>
        <a:xfrm>
          <a:off x="5041900" y="10453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155702</xdr:rowOff>
    </xdr:from>
    <xdr:to>
      <xdr:col>19</xdr:col>
      <xdr:colOff>184150</xdr:colOff>
      <xdr:row>60</xdr:row>
      <xdr:rowOff>85852</xdr:rowOff>
    </xdr:to>
    <xdr:sp macro="" textlink="">
      <xdr:nvSpPr>
        <xdr:cNvPr id="151" name="楕円 150"/>
        <xdr:cNvSpPr/>
      </xdr:nvSpPr>
      <xdr:spPr>
        <a:xfrm>
          <a:off x="4064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96029</xdr:rowOff>
    </xdr:from>
    <xdr:ext cx="736600" cy="259045"/>
    <xdr:sp macro="" textlink="">
      <xdr:nvSpPr>
        <xdr:cNvPr id="152" name="テキスト ボックス 151"/>
        <xdr:cNvSpPr txBox="1"/>
      </xdr:nvSpPr>
      <xdr:spPr>
        <a:xfrm>
          <a:off x="3733800" y="1004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116840</xdr:rowOff>
    </xdr:from>
    <xdr:to>
      <xdr:col>15</xdr:col>
      <xdr:colOff>133350</xdr:colOff>
      <xdr:row>62</xdr:row>
      <xdr:rowOff>46990</xdr:rowOff>
    </xdr:to>
    <xdr:sp macro="" textlink="">
      <xdr:nvSpPr>
        <xdr:cNvPr id="153" name="楕円 152"/>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57167</xdr:rowOff>
    </xdr:from>
    <xdr:ext cx="762000" cy="259045"/>
    <xdr:sp macro="" textlink="">
      <xdr:nvSpPr>
        <xdr:cNvPr id="154" name="テキスト ボックス 153"/>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44450</xdr:rowOff>
    </xdr:from>
    <xdr:to>
      <xdr:col>11</xdr:col>
      <xdr:colOff>82550</xdr:colOff>
      <xdr:row>61</xdr:row>
      <xdr:rowOff>146050</xdr:rowOff>
    </xdr:to>
    <xdr:sp macro="" textlink="">
      <xdr:nvSpPr>
        <xdr:cNvPr id="155" name="楕円 154"/>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156227</xdr:rowOff>
    </xdr:from>
    <xdr:ext cx="762000" cy="259045"/>
    <xdr:sp macro="" textlink="">
      <xdr:nvSpPr>
        <xdr:cNvPr id="156" name="テキスト ボックス 155"/>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121666</xdr:rowOff>
    </xdr:from>
    <xdr:to>
      <xdr:col>7</xdr:col>
      <xdr:colOff>31750</xdr:colOff>
      <xdr:row>62</xdr:row>
      <xdr:rowOff>51816</xdr:rowOff>
    </xdr:to>
    <xdr:sp macro="" textlink="">
      <xdr:nvSpPr>
        <xdr:cNvPr id="157" name="楕円 156"/>
        <xdr:cNvSpPr/>
      </xdr:nvSpPr>
      <xdr:spPr>
        <a:xfrm>
          <a:off x="1397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61993</xdr:rowOff>
    </xdr:from>
    <xdr:ext cx="762000" cy="259045"/>
    <xdr:sp macro="" textlink="">
      <xdr:nvSpPr>
        <xdr:cNvPr id="158" name="テキスト ボックス 157"/>
        <xdr:cNvSpPr txBox="1"/>
      </xdr:nvSpPr>
      <xdr:spPr>
        <a:xfrm>
          <a:off x="1066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[141,739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425</a:t>
          </a:r>
          <a:r>
            <a:rPr kumimoji="1" lang="ja-JP" altLang="en-US" sz="1300">
              <a:latin typeface="ＭＳ Ｐゴシック" panose="020B0600070205080204" pitchFamily="50" charset="-128"/>
              <a:ea typeface="ＭＳ Ｐゴシック" panose="020B0600070205080204" pitchFamily="50" charset="-128"/>
            </a:rPr>
            <a:t>円増加したが、ほぼ変動がないといえる。新型コロナウイルス感染症予防ワクチン接種費の減少により物件費が減少した一方、会計年度任用職員の昇給等により人件費が増加しているため、人件費・物件費等全体としてはほぼ横ばいの結果となった。公共施設の老朽化に加え、物価上昇や賃上げ等の影響で、今後物件費や維持補修費は高止まりする可能性があるため、公共施設の総量の圧縮等を通じて、物件費や維持補修費の抑制を図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73578</xdr:rowOff>
    </xdr:from>
    <xdr:to>
      <xdr:col>23</xdr:col>
      <xdr:colOff>133350</xdr:colOff>
      <xdr:row>89</xdr:row>
      <xdr:rowOff>493</xdr:rowOff>
    </xdr:to>
    <xdr:cxnSp macro="">
      <xdr:nvCxnSpPr>
        <xdr:cNvPr id="190" name="直線コネクタ 189"/>
        <xdr:cNvCxnSpPr/>
      </xdr:nvCxnSpPr>
      <xdr:spPr>
        <a:xfrm flipV="1">
          <a:off x="4953000" y="13789578"/>
          <a:ext cx="0" cy="1469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144020</xdr:rowOff>
    </xdr:from>
    <xdr:ext cx="762000" cy="259045"/>
    <xdr:sp macro="" textlink="">
      <xdr:nvSpPr>
        <xdr:cNvPr id="191" name="人件費・物件費等の状況最小値テキスト"/>
        <xdr:cNvSpPr txBox="1"/>
      </xdr:nvSpPr>
      <xdr:spPr>
        <a:xfrm>
          <a:off x="5041900" y="152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493</xdr:rowOff>
    </xdr:from>
    <xdr:to>
      <xdr:col>24</xdr:col>
      <xdr:colOff>12700</xdr:colOff>
      <xdr:row>89</xdr:row>
      <xdr:rowOff>493</xdr:rowOff>
    </xdr:to>
    <xdr:cxnSp macro="">
      <xdr:nvCxnSpPr>
        <xdr:cNvPr id="192" name="直線コネクタ 191"/>
        <xdr:cNvCxnSpPr/>
      </xdr:nvCxnSpPr>
      <xdr:spPr>
        <a:xfrm>
          <a:off x="4864100" y="1525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159955</xdr:rowOff>
    </xdr:from>
    <xdr:ext cx="762000" cy="259045"/>
    <xdr:sp macro="" textlink="">
      <xdr:nvSpPr>
        <xdr:cNvPr id="193" name="人件費・物件費等の状況最大値テキスト"/>
        <xdr:cNvSpPr txBox="1"/>
      </xdr:nvSpPr>
      <xdr:spPr>
        <a:xfrm>
          <a:off x="5041900" y="1353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73578</xdr:rowOff>
    </xdr:from>
    <xdr:to>
      <xdr:col>24</xdr:col>
      <xdr:colOff>12700</xdr:colOff>
      <xdr:row>80</xdr:row>
      <xdr:rowOff>73578</xdr:rowOff>
    </xdr:to>
    <xdr:cxnSp macro="">
      <xdr:nvCxnSpPr>
        <xdr:cNvPr id="194" name="直線コネクタ 193"/>
        <xdr:cNvCxnSpPr/>
      </xdr:nvCxnSpPr>
      <xdr:spPr>
        <a:xfrm>
          <a:off x="4864100" y="1378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53491</xdr:rowOff>
    </xdr:from>
    <xdr:to>
      <xdr:col>23</xdr:col>
      <xdr:colOff>133350</xdr:colOff>
      <xdr:row>84</xdr:row>
      <xdr:rowOff>60816</xdr:rowOff>
    </xdr:to>
    <xdr:cxnSp macro="">
      <xdr:nvCxnSpPr>
        <xdr:cNvPr id="195" name="直線コネクタ 194"/>
        <xdr:cNvCxnSpPr/>
      </xdr:nvCxnSpPr>
      <xdr:spPr>
        <a:xfrm>
          <a:off x="4114800" y="14455291"/>
          <a:ext cx="838200" cy="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98249</xdr:rowOff>
    </xdr:from>
    <xdr:ext cx="762000" cy="259045"/>
    <xdr:sp macro="" textlink="">
      <xdr:nvSpPr>
        <xdr:cNvPr id="196" name="人件費・物件費等の状況平均値テキスト"/>
        <xdr:cNvSpPr txBox="1"/>
      </xdr:nvSpPr>
      <xdr:spPr>
        <a:xfrm>
          <a:off x="5041900" y="1415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81722</xdr:rowOff>
    </xdr:from>
    <xdr:to>
      <xdr:col>23</xdr:col>
      <xdr:colOff>184150</xdr:colOff>
      <xdr:row>84</xdr:row>
      <xdr:rowOff>11872</xdr:rowOff>
    </xdr:to>
    <xdr:sp macro="" textlink="">
      <xdr:nvSpPr>
        <xdr:cNvPr id="197" name="フローチャート: 判断 196"/>
        <xdr:cNvSpPr/>
      </xdr:nvSpPr>
      <xdr:spPr>
        <a:xfrm>
          <a:off x="4902200" y="1431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72681</xdr:rowOff>
    </xdr:from>
    <xdr:to>
      <xdr:col>19</xdr:col>
      <xdr:colOff>133350</xdr:colOff>
      <xdr:row>84</xdr:row>
      <xdr:rowOff>53491</xdr:rowOff>
    </xdr:to>
    <xdr:cxnSp macro="">
      <xdr:nvCxnSpPr>
        <xdr:cNvPr id="198" name="直線コネクタ 197"/>
        <xdr:cNvCxnSpPr/>
      </xdr:nvCxnSpPr>
      <xdr:spPr>
        <a:xfrm>
          <a:off x="3225800" y="14303031"/>
          <a:ext cx="889000" cy="15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16140</xdr:rowOff>
    </xdr:from>
    <xdr:to>
      <xdr:col>19</xdr:col>
      <xdr:colOff>184150</xdr:colOff>
      <xdr:row>83</xdr:row>
      <xdr:rowOff>117740</xdr:rowOff>
    </xdr:to>
    <xdr:sp macro="" textlink="">
      <xdr:nvSpPr>
        <xdr:cNvPr id="199" name="フローチャート: 判断 198"/>
        <xdr:cNvSpPr/>
      </xdr:nvSpPr>
      <xdr:spPr>
        <a:xfrm>
          <a:off x="40640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127917</xdr:rowOff>
    </xdr:from>
    <xdr:ext cx="736600" cy="259045"/>
    <xdr:sp macro="" textlink="">
      <xdr:nvSpPr>
        <xdr:cNvPr id="200" name="テキスト ボックス 199"/>
        <xdr:cNvSpPr txBox="1"/>
      </xdr:nvSpPr>
      <xdr:spPr>
        <a:xfrm>
          <a:off x="3733800" y="1401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99954</xdr:rowOff>
    </xdr:from>
    <xdr:to>
      <xdr:col>15</xdr:col>
      <xdr:colOff>82550</xdr:colOff>
      <xdr:row>83</xdr:row>
      <xdr:rowOff>72681</xdr:rowOff>
    </xdr:to>
    <xdr:cxnSp macro="">
      <xdr:nvCxnSpPr>
        <xdr:cNvPr id="201" name="直線コネクタ 200"/>
        <xdr:cNvCxnSpPr/>
      </xdr:nvCxnSpPr>
      <xdr:spPr>
        <a:xfrm>
          <a:off x="2336800" y="14158854"/>
          <a:ext cx="889000" cy="14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50774</xdr:rowOff>
    </xdr:from>
    <xdr:to>
      <xdr:col>15</xdr:col>
      <xdr:colOff>133350</xdr:colOff>
      <xdr:row>82</xdr:row>
      <xdr:rowOff>152374</xdr:rowOff>
    </xdr:to>
    <xdr:sp macro="" textlink="">
      <xdr:nvSpPr>
        <xdr:cNvPr id="202" name="フローチャート: 判断 201"/>
        <xdr:cNvSpPr/>
      </xdr:nvSpPr>
      <xdr:spPr>
        <a:xfrm>
          <a:off x="3175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162551</xdr:rowOff>
    </xdr:from>
    <xdr:ext cx="762000" cy="259045"/>
    <xdr:sp macro="" textlink="">
      <xdr:nvSpPr>
        <xdr:cNvPr id="203" name="テキスト ボックス 202"/>
        <xdr:cNvSpPr txBox="1"/>
      </xdr:nvSpPr>
      <xdr:spPr>
        <a:xfrm>
          <a:off x="2844800" y="1387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42956</xdr:rowOff>
    </xdr:from>
    <xdr:to>
      <xdr:col>11</xdr:col>
      <xdr:colOff>31750</xdr:colOff>
      <xdr:row>82</xdr:row>
      <xdr:rowOff>99954</xdr:rowOff>
    </xdr:to>
    <xdr:cxnSp macro="">
      <xdr:nvCxnSpPr>
        <xdr:cNvPr id="204" name="直線コネクタ 203"/>
        <xdr:cNvCxnSpPr/>
      </xdr:nvCxnSpPr>
      <xdr:spPr>
        <a:xfrm>
          <a:off x="1447800" y="14101856"/>
          <a:ext cx="889000" cy="5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102298</xdr:rowOff>
    </xdr:from>
    <xdr:to>
      <xdr:col>11</xdr:col>
      <xdr:colOff>82550</xdr:colOff>
      <xdr:row>82</xdr:row>
      <xdr:rowOff>32448</xdr:rowOff>
    </xdr:to>
    <xdr:sp macro="" textlink="">
      <xdr:nvSpPr>
        <xdr:cNvPr id="205" name="フローチャート: 判断 204"/>
        <xdr:cNvSpPr/>
      </xdr:nvSpPr>
      <xdr:spPr>
        <a:xfrm>
          <a:off x="2286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42625</xdr:rowOff>
    </xdr:from>
    <xdr:ext cx="762000" cy="259045"/>
    <xdr:sp macro="" textlink="">
      <xdr:nvSpPr>
        <xdr:cNvPr id="206" name="テキスト ボックス 205"/>
        <xdr:cNvSpPr txBox="1"/>
      </xdr:nvSpPr>
      <xdr:spPr>
        <a:xfrm>
          <a:off x="1955800" y="1375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31855</xdr:rowOff>
    </xdr:from>
    <xdr:to>
      <xdr:col>7</xdr:col>
      <xdr:colOff>31750</xdr:colOff>
      <xdr:row>81</xdr:row>
      <xdr:rowOff>133455</xdr:rowOff>
    </xdr:to>
    <xdr:sp macro="" textlink="">
      <xdr:nvSpPr>
        <xdr:cNvPr id="207" name="フローチャート: 判断 206"/>
        <xdr:cNvSpPr/>
      </xdr:nvSpPr>
      <xdr:spPr>
        <a:xfrm>
          <a:off x="1397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143632</xdr:rowOff>
    </xdr:from>
    <xdr:ext cx="762000" cy="259045"/>
    <xdr:sp macro="" textlink="">
      <xdr:nvSpPr>
        <xdr:cNvPr id="208" name="テキスト ボックス 207"/>
        <xdr:cNvSpPr txBox="1"/>
      </xdr:nvSpPr>
      <xdr:spPr>
        <a:xfrm>
          <a:off x="1066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10016</xdr:rowOff>
    </xdr:from>
    <xdr:to>
      <xdr:col>23</xdr:col>
      <xdr:colOff>184150</xdr:colOff>
      <xdr:row>84</xdr:row>
      <xdr:rowOff>111616</xdr:rowOff>
    </xdr:to>
    <xdr:sp macro="" textlink="">
      <xdr:nvSpPr>
        <xdr:cNvPr id="214" name="楕円 213"/>
        <xdr:cNvSpPr/>
      </xdr:nvSpPr>
      <xdr:spPr>
        <a:xfrm>
          <a:off x="4902200" y="144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153543</xdr:rowOff>
    </xdr:from>
    <xdr:ext cx="762000" cy="259045"/>
    <xdr:sp macro="" textlink="">
      <xdr:nvSpPr>
        <xdr:cNvPr id="215" name="人件費・物件費等の状況該当値テキスト"/>
        <xdr:cNvSpPr txBox="1"/>
      </xdr:nvSpPr>
      <xdr:spPr>
        <a:xfrm>
          <a:off x="5041900" y="1438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2691</xdr:rowOff>
    </xdr:from>
    <xdr:to>
      <xdr:col>19</xdr:col>
      <xdr:colOff>184150</xdr:colOff>
      <xdr:row>84</xdr:row>
      <xdr:rowOff>104291</xdr:rowOff>
    </xdr:to>
    <xdr:sp macro="" textlink="">
      <xdr:nvSpPr>
        <xdr:cNvPr id="216" name="楕円 215"/>
        <xdr:cNvSpPr/>
      </xdr:nvSpPr>
      <xdr:spPr>
        <a:xfrm>
          <a:off x="4064000" y="1440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89068</xdr:rowOff>
    </xdr:from>
    <xdr:ext cx="736600" cy="259045"/>
    <xdr:sp macro="" textlink="">
      <xdr:nvSpPr>
        <xdr:cNvPr id="217" name="テキスト ボックス 216"/>
        <xdr:cNvSpPr txBox="1"/>
      </xdr:nvSpPr>
      <xdr:spPr>
        <a:xfrm>
          <a:off x="3733800" y="14490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21881</xdr:rowOff>
    </xdr:from>
    <xdr:to>
      <xdr:col>15</xdr:col>
      <xdr:colOff>133350</xdr:colOff>
      <xdr:row>83</xdr:row>
      <xdr:rowOff>123481</xdr:rowOff>
    </xdr:to>
    <xdr:sp macro="" textlink="">
      <xdr:nvSpPr>
        <xdr:cNvPr id="218" name="楕円 217"/>
        <xdr:cNvSpPr/>
      </xdr:nvSpPr>
      <xdr:spPr>
        <a:xfrm>
          <a:off x="3175000" y="1425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108258</xdr:rowOff>
    </xdr:from>
    <xdr:ext cx="762000" cy="259045"/>
    <xdr:sp macro="" textlink="">
      <xdr:nvSpPr>
        <xdr:cNvPr id="219" name="テキスト ボックス 218"/>
        <xdr:cNvSpPr txBox="1"/>
      </xdr:nvSpPr>
      <xdr:spPr>
        <a:xfrm>
          <a:off x="2844800" y="1433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49154</xdr:rowOff>
    </xdr:from>
    <xdr:to>
      <xdr:col>11</xdr:col>
      <xdr:colOff>82550</xdr:colOff>
      <xdr:row>82</xdr:row>
      <xdr:rowOff>150754</xdr:rowOff>
    </xdr:to>
    <xdr:sp macro="" textlink="">
      <xdr:nvSpPr>
        <xdr:cNvPr id="220" name="楕円 219"/>
        <xdr:cNvSpPr/>
      </xdr:nvSpPr>
      <xdr:spPr>
        <a:xfrm>
          <a:off x="2286000" y="1410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135531</xdr:rowOff>
    </xdr:from>
    <xdr:ext cx="762000" cy="259045"/>
    <xdr:sp macro="" textlink="">
      <xdr:nvSpPr>
        <xdr:cNvPr id="221" name="テキスト ボックス 220"/>
        <xdr:cNvSpPr txBox="1"/>
      </xdr:nvSpPr>
      <xdr:spPr>
        <a:xfrm>
          <a:off x="1955800" y="1419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163606</xdr:rowOff>
    </xdr:from>
    <xdr:to>
      <xdr:col>7</xdr:col>
      <xdr:colOff>31750</xdr:colOff>
      <xdr:row>82</xdr:row>
      <xdr:rowOff>93756</xdr:rowOff>
    </xdr:to>
    <xdr:sp macro="" textlink="">
      <xdr:nvSpPr>
        <xdr:cNvPr id="222" name="楕円 221"/>
        <xdr:cNvSpPr/>
      </xdr:nvSpPr>
      <xdr:spPr>
        <a:xfrm>
          <a:off x="1397000" y="1405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78533</xdr:rowOff>
    </xdr:from>
    <xdr:ext cx="762000" cy="259045"/>
    <xdr:sp macro="" textlink="">
      <xdr:nvSpPr>
        <xdr:cNvPr id="223" name="テキスト ボックス 222"/>
        <xdr:cNvSpPr txBox="1"/>
      </xdr:nvSpPr>
      <xdr:spPr>
        <a:xfrm>
          <a:off x="1066800" y="14137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低くなり、類似団体平均をやや下回ったが、全国市平均を上回っているため、民間給与水準や他自治体等の動向にも注視しながら、引続き市民の理解を得られる給与水準となるよう努める。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130175</xdr:rowOff>
    </xdr:to>
    <xdr:cxnSp macro="">
      <xdr:nvCxnSpPr>
        <xdr:cNvPr id="252" name="直線コネクタ 251"/>
        <xdr:cNvCxnSpPr/>
      </xdr:nvCxnSpPr>
      <xdr:spPr>
        <a:xfrm flipV="1">
          <a:off x="17018000" y="13881100"/>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102252</xdr:rowOff>
    </xdr:from>
    <xdr:ext cx="762000" cy="259045"/>
    <xdr:sp macro="" textlink="">
      <xdr:nvSpPr>
        <xdr:cNvPr id="253" name="給与水準   （国との比較）最小値テキスト"/>
        <xdr:cNvSpPr txBox="1"/>
      </xdr:nvSpPr>
      <xdr:spPr>
        <a:xfrm>
          <a:off x="17106900" y="1536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130175</xdr:rowOff>
    </xdr:from>
    <xdr:to>
      <xdr:col>81</xdr:col>
      <xdr:colOff>133350</xdr:colOff>
      <xdr:row>89</xdr:row>
      <xdr:rowOff>130175</xdr:rowOff>
    </xdr:to>
    <xdr:cxnSp macro="">
      <xdr:nvCxnSpPr>
        <xdr:cNvPr id="254" name="直線コネクタ 253"/>
        <xdr:cNvCxnSpPr/>
      </xdr:nvCxnSpPr>
      <xdr:spPr>
        <a:xfrm>
          <a:off x="16929100" y="153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81491</xdr:rowOff>
    </xdr:from>
    <xdr:to>
      <xdr:col>81</xdr:col>
      <xdr:colOff>44450</xdr:colOff>
      <xdr:row>87</xdr:row>
      <xdr:rowOff>30691</xdr:rowOff>
    </xdr:to>
    <xdr:cxnSp macro="">
      <xdr:nvCxnSpPr>
        <xdr:cNvPr id="257" name="直線コネクタ 256"/>
        <xdr:cNvCxnSpPr/>
      </xdr:nvCxnSpPr>
      <xdr:spPr>
        <a:xfrm flipV="1">
          <a:off x="16179800" y="14826191"/>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63093</xdr:rowOff>
    </xdr:from>
    <xdr:ext cx="762000" cy="259045"/>
    <xdr:sp macro="" textlink="">
      <xdr:nvSpPr>
        <xdr:cNvPr id="258" name="給与水準   （国との比較）平均値テキスト"/>
        <xdr:cNvSpPr txBox="1"/>
      </xdr:nvSpPr>
      <xdr:spPr>
        <a:xfrm>
          <a:off x="17106900" y="14807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59" name="フローチャート: 判断 258"/>
        <xdr:cNvSpPr/>
      </xdr:nvSpPr>
      <xdr:spPr>
        <a:xfrm>
          <a:off x="169672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161925</xdr:rowOff>
    </xdr:from>
    <xdr:to>
      <xdr:col>77</xdr:col>
      <xdr:colOff>44450</xdr:colOff>
      <xdr:row>87</xdr:row>
      <xdr:rowOff>30691</xdr:rowOff>
    </xdr:to>
    <xdr:cxnSp macro="">
      <xdr:nvCxnSpPr>
        <xdr:cNvPr id="260" name="直線コネクタ 259"/>
        <xdr:cNvCxnSpPr/>
      </xdr:nvCxnSpPr>
      <xdr:spPr>
        <a:xfrm>
          <a:off x="15290800" y="1490662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61" name="フローチャート: 判断 260"/>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51452</xdr:rowOff>
    </xdr:from>
    <xdr:ext cx="736600" cy="259045"/>
    <xdr:sp macro="" textlink="">
      <xdr:nvSpPr>
        <xdr:cNvPr id="262" name="テキスト ボックス 261"/>
        <xdr:cNvSpPr txBox="1"/>
      </xdr:nvSpPr>
      <xdr:spPr>
        <a:xfrm>
          <a:off x="15798800" y="1462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161925</xdr:rowOff>
    </xdr:to>
    <xdr:cxnSp macro="">
      <xdr:nvCxnSpPr>
        <xdr:cNvPr id="263" name="直線コネクタ 262"/>
        <xdr:cNvCxnSpPr/>
      </xdr:nvCxnSpPr>
      <xdr:spPr>
        <a:xfrm>
          <a:off x="14401800" y="148463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4" name="フローチャート: 判断 263"/>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65" name="テキスト ボックス 264"/>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30691</xdr:rowOff>
    </xdr:to>
    <xdr:cxnSp macro="">
      <xdr:nvCxnSpPr>
        <xdr:cNvPr id="266" name="直線コネクタ 265"/>
        <xdr:cNvCxnSpPr/>
      </xdr:nvCxnSpPr>
      <xdr:spPr>
        <a:xfrm flipV="1">
          <a:off x="13512800" y="14846300"/>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7" name="フローチャート: 判断 266"/>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68" name="テキスト ボックス 267"/>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9" name="フローチャート: 判断 268"/>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70" name="テキスト ボックス 269"/>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30691</xdr:rowOff>
    </xdr:from>
    <xdr:to>
      <xdr:col>81</xdr:col>
      <xdr:colOff>95250</xdr:colOff>
      <xdr:row>86</xdr:row>
      <xdr:rowOff>132291</xdr:rowOff>
    </xdr:to>
    <xdr:sp macro="" textlink="">
      <xdr:nvSpPr>
        <xdr:cNvPr id="276" name="楕円 275"/>
        <xdr:cNvSpPr/>
      </xdr:nvSpPr>
      <xdr:spPr>
        <a:xfrm>
          <a:off x="169672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47218</xdr:rowOff>
    </xdr:from>
    <xdr:ext cx="762000" cy="259045"/>
    <xdr:sp macro="" textlink="">
      <xdr:nvSpPr>
        <xdr:cNvPr id="277" name="給与水準   （国との比較）該当値テキスト"/>
        <xdr:cNvSpPr txBox="1"/>
      </xdr:nvSpPr>
      <xdr:spPr>
        <a:xfrm>
          <a:off x="171069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151341</xdr:rowOff>
    </xdr:from>
    <xdr:to>
      <xdr:col>77</xdr:col>
      <xdr:colOff>95250</xdr:colOff>
      <xdr:row>87</xdr:row>
      <xdr:rowOff>81491</xdr:rowOff>
    </xdr:to>
    <xdr:sp macro="" textlink="">
      <xdr:nvSpPr>
        <xdr:cNvPr id="278" name="楕円 277"/>
        <xdr:cNvSpPr/>
      </xdr:nvSpPr>
      <xdr:spPr>
        <a:xfrm>
          <a:off x="16129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79" name="テキスト ボックス 278"/>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111125</xdr:rowOff>
    </xdr:from>
    <xdr:to>
      <xdr:col>73</xdr:col>
      <xdr:colOff>44450</xdr:colOff>
      <xdr:row>87</xdr:row>
      <xdr:rowOff>41275</xdr:rowOff>
    </xdr:to>
    <xdr:sp macro="" textlink="">
      <xdr:nvSpPr>
        <xdr:cNvPr id="280" name="楕円 279"/>
        <xdr:cNvSpPr/>
      </xdr:nvSpPr>
      <xdr:spPr>
        <a:xfrm>
          <a:off x="15240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51452</xdr:rowOff>
    </xdr:from>
    <xdr:ext cx="762000" cy="259045"/>
    <xdr:sp macro="" textlink="">
      <xdr:nvSpPr>
        <xdr:cNvPr id="281" name="テキスト ボックス 280"/>
        <xdr:cNvSpPr txBox="1"/>
      </xdr:nvSpPr>
      <xdr:spPr>
        <a:xfrm>
          <a:off x="14909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83" name="テキスト ボックス 282"/>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151341</xdr:rowOff>
    </xdr:from>
    <xdr:to>
      <xdr:col>64</xdr:col>
      <xdr:colOff>152400</xdr:colOff>
      <xdr:row>87</xdr:row>
      <xdr:rowOff>81491</xdr:rowOff>
    </xdr:to>
    <xdr:sp macro="" textlink="">
      <xdr:nvSpPr>
        <xdr:cNvPr id="284" name="楕円 283"/>
        <xdr:cNvSpPr/>
      </xdr:nvSpPr>
      <xdr:spPr>
        <a:xfrm>
          <a:off x="13462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91668</xdr:rowOff>
    </xdr:from>
    <xdr:ext cx="762000" cy="259045"/>
    <xdr:sp macro="" textlink="">
      <xdr:nvSpPr>
        <xdr:cNvPr id="285" name="テキスト ボックス 284"/>
        <xdr:cNvSpPr txBox="1"/>
      </xdr:nvSpPr>
      <xdr:spPr>
        <a:xfrm>
          <a:off x="13131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人増加した。類似団体の平均値をわずかに上回るが、ほぼ平均値で推移している。全国平均、愛媛県平均との比較では共に下回っている。今後も定員管理の適正な推進や管理経費の圧縮に努め、現水準の維持を図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122646</xdr:rowOff>
    </xdr:from>
    <xdr:to>
      <xdr:col>81</xdr:col>
      <xdr:colOff>44450</xdr:colOff>
      <xdr:row>67</xdr:row>
      <xdr:rowOff>73116</xdr:rowOff>
    </xdr:to>
    <xdr:cxnSp macro="">
      <xdr:nvCxnSpPr>
        <xdr:cNvPr id="317" name="直線コネクタ 316"/>
        <xdr:cNvCxnSpPr/>
      </xdr:nvCxnSpPr>
      <xdr:spPr>
        <a:xfrm flipV="1">
          <a:off x="17018000" y="9895296"/>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45193</xdr:rowOff>
    </xdr:from>
    <xdr:ext cx="762000" cy="259045"/>
    <xdr:sp macro="" textlink="">
      <xdr:nvSpPr>
        <xdr:cNvPr id="318" name="定員管理の状況最小値テキスト"/>
        <xdr:cNvSpPr txBox="1"/>
      </xdr:nvSpPr>
      <xdr:spPr>
        <a:xfrm>
          <a:off x="17106900" y="1153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73116</xdr:rowOff>
    </xdr:from>
    <xdr:to>
      <xdr:col>81</xdr:col>
      <xdr:colOff>133350</xdr:colOff>
      <xdr:row>67</xdr:row>
      <xdr:rowOff>73116</xdr:rowOff>
    </xdr:to>
    <xdr:cxnSp macro="">
      <xdr:nvCxnSpPr>
        <xdr:cNvPr id="319" name="直線コネクタ 318"/>
        <xdr:cNvCxnSpPr/>
      </xdr:nvCxnSpPr>
      <xdr:spPr>
        <a:xfrm>
          <a:off x="16929100" y="1156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37573</xdr:rowOff>
    </xdr:from>
    <xdr:ext cx="762000" cy="259045"/>
    <xdr:sp macro="" textlink="">
      <xdr:nvSpPr>
        <xdr:cNvPr id="320" name="定員管理の状況最大値テキスト"/>
        <xdr:cNvSpPr txBox="1"/>
      </xdr:nvSpPr>
      <xdr:spPr>
        <a:xfrm>
          <a:off x="17106900" y="963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122646</xdr:rowOff>
    </xdr:from>
    <xdr:to>
      <xdr:col>81</xdr:col>
      <xdr:colOff>133350</xdr:colOff>
      <xdr:row>57</xdr:row>
      <xdr:rowOff>122646</xdr:rowOff>
    </xdr:to>
    <xdr:cxnSp macro="">
      <xdr:nvCxnSpPr>
        <xdr:cNvPr id="321" name="直線コネクタ 320"/>
        <xdr:cNvCxnSpPr/>
      </xdr:nvCxnSpPr>
      <xdr:spPr>
        <a:xfrm>
          <a:off x="16929100" y="989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133169</xdr:rowOff>
    </xdr:from>
    <xdr:to>
      <xdr:col>81</xdr:col>
      <xdr:colOff>44450</xdr:colOff>
      <xdr:row>61</xdr:row>
      <xdr:rowOff>136616</xdr:rowOff>
    </xdr:to>
    <xdr:cxnSp macro="">
      <xdr:nvCxnSpPr>
        <xdr:cNvPr id="322" name="直線コネクタ 321"/>
        <xdr:cNvCxnSpPr/>
      </xdr:nvCxnSpPr>
      <xdr:spPr>
        <a:xfrm>
          <a:off x="16179800" y="10591619"/>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67871</xdr:rowOff>
    </xdr:from>
    <xdr:ext cx="762000" cy="259045"/>
    <xdr:sp macro="" textlink="">
      <xdr:nvSpPr>
        <xdr:cNvPr id="323" name="定員管理の状況平均値テキスト"/>
        <xdr:cNvSpPr txBox="1"/>
      </xdr:nvSpPr>
      <xdr:spPr>
        <a:xfrm>
          <a:off x="17106900" y="10354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51344</xdr:rowOff>
    </xdr:from>
    <xdr:to>
      <xdr:col>81</xdr:col>
      <xdr:colOff>95250</xdr:colOff>
      <xdr:row>61</xdr:row>
      <xdr:rowOff>152944</xdr:rowOff>
    </xdr:to>
    <xdr:sp macro="" textlink="">
      <xdr:nvSpPr>
        <xdr:cNvPr id="324" name="フローチャート: 判断 323"/>
        <xdr:cNvSpPr/>
      </xdr:nvSpPr>
      <xdr:spPr>
        <a:xfrm>
          <a:off x="16967200" y="1050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109038</xdr:rowOff>
    </xdr:from>
    <xdr:to>
      <xdr:col>77</xdr:col>
      <xdr:colOff>44450</xdr:colOff>
      <xdr:row>61</xdr:row>
      <xdr:rowOff>133169</xdr:rowOff>
    </xdr:to>
    <xdr:cxnSp macro="">
      <xdr:nvCxnSpPr>
        <xdr:cNvPr id="325" name="直線コネクタ 324"/>
        <xdr:cNvCxnSpPr/>
      </xdr:nvCxnSpPr>
      <xdr:spPr>
        <a:xfrm>
          <a:off x="15290800" y="1056748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41003</xdr:rowOff>
    </xdr:from>
    <xdr:to>
      <xdr:col>77</xdr:col>
      <xdr:colOff>95250</xdr:colOff>
      <xdr:row>61</xdr:row>
      <xdr:rowOff>142603</xdr:rowOff>
    </xdr:to>
    <xdr:sp macro="" textlink="">
      <xdr:nvSpPr>
        <xdr:cNvPr id="326" name="フローチャート: 判断 325"/>
        <xdr:cNvSpPr/>
      </xdr:nvSpPr>
      <xdr:spPr>
        <a:xfrm>
          <a:off x="16129000" y="1049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152780</xdr:rowOff>
    </xdr:from>
    <xdr:ext cx="736600" cy="259045"/>
    <xdr:sp macro="" textlink="">
      <xdr:nvSpPr>
        <xdr:cNvPr id="327" name="テキスト ボックス 326"/>
        <xdr:cNvSpPr txBox="1"/>
      </xdr:nvSpPr>
      <xdr:spPr>
        <a:xfrm>
          <a:off x="15798800" y="10268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74567</xdr:rowOff>
    </xdr:from>
    <xdr:to>
      <xdr:col>72</xdr:col>
      <xdr:colOff>203200</xdr:colOff>
      <xdr:row>61</xdr:row>
      <xdr:rowOff>109038</xdr:rowOff>
    </xdr:to>
    <xdr:cxnSp macro="">
      <xdr:nvCxnSpPr>
        <xdr:cNvPr id="328" name="直線コネクタ 327"/>
        <xdr:cNvCxnSpPr/>
      </xdr:nvCxnSpPr>
      <xdr:spPr>
        <a:xfrm>
          <a:off x="14401800" y="1053301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129722</xdr:rowOff>
    </xdr:from>
    <xdr:to>
      <xdr:col>73</xdr:col>
      <xdr:colOff>44450</xdr:colOff>
      <xdr:row>61</xdr:row>
      <xdr:rowOff>59872</xdr:rowOff>
    </xdr:to>
    <xdr:sp macro="" textlink="">
      <xdr:nvSpPr>
        <xdr:cNvPr id="329" name="フローチャート: 判断 328"/>
        <xdr:cNvSpPr/>
      </xdr:nvSpPr>
      <xdr:spPr>
        <a:xfrm>
          <a:off x="15240000" y="1041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70049</xdr:rowOff>
    </xdr:from>
    <xdr:ext cx="762000" cy="259045"/>
    <xdr:sp macro="" textlink="">
      <xdr:nvSpPr>
        <xdr:cNvPr id="330" name="テキスト ボックス 329"/>
        <xdr:cNvSpPr txBox="1"/>
      </xdr:nvSpPr>
      <xdr:spPr>
        <a:xfrm>
          <a:off x="14909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43543</xdr:rowOff>
    </xdr:from>
    <xdr:to>
      <xdr:col>68</xdr:col>
      <xdr:colOff>152400</xdr:colOff>
      <xdr:row>61</xdr:row>
      <xdr:rowOff>74567</xdr:rowOff>
    </xdr:to>
    <xdr:cxnSp macro="">
      <xdr:nvCxnSpPr>
        <xdr:cNvPr id="331" name="直線コネクタ 330"/>
        <xdr:cNvCxnSpPr/>
      </xdr:nvCxnSpPr>
      <xdr:spPr>
        <a:xfrm>
          <a:off x="13512800" y="1050199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2" name="フローチャート: 判断 331"/>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33" name="テキスト ボックス 332"/>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115933</xdr:rowOff>
    </xdr:from>
    <xdr:to>
      <xdr:col>64</xdr:col>
      <xdr:colOff>152400</xdr:colOff>
      <xdr:row>61</xdr:row>
      <xdr:rowOff>46083</xdr:rowOff>
    </xdr:to>
    <xdr:sp macro="" textlink="">
      <xdr:nvSpPr>
        <xdr:cNvPr id="334" name="フローチャート: 判断 333"/>
        <xdr:cNvSpPr/>
      </xdr:nvSpPr>
      <xdr:spPr>
        <a:xfrm>
          <a:off x="13462000" y="1040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56260</xdr:rowOff>
    </xdr:from>
    <xdr:ext cx="762000" cy="259045"/>
    <xdr:sp macro="" textlink="">
      <xdr:nvSpPr>
        <xdr:cNvPr id="335" name="テキスト ボックス 334"/>
        <xdr:cNvSpPr txBox="1"/>
      </xdr:nvSpPr>
      <xdr:spPr>
        <a:xfrm>
          <a:off x="13131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85816</xdr:rowOff>
    </xdr:from>
    <xdr:to>
      <xdr:col>81</xdr:col>
      <xdr:colOff>95250</xdr:colOff>
      <xdr:row>62</xdr:row>
      <xdr:rowOff>15966</xdr:rowOff>
    </xdr:to>
    <xdr:sp macro="" textlink="">
      <xdr:nvSpPr>
        <xdr:cNvPr id="341" name="楕円 340"/>
        <xdr:cNvSpPr/>
      </xdr:nvSpPr>
      <xdr:spPr>
        <a:xfrm>
          <a:off x="169672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57893</xdr:rowOff>
    </xdr:from>
    <xdr:ext cx="762000" cy="259045"/>
    <xdr:sp macro="" textlink="">
      <xdr:nvSpPr>
        <xdr:cNvPr id="342" name="定員管理の状況該当値テキスト"/>
        <xdr:cNvSpPr txBox="1"/>
      </xdr:nvSpPr>
      <xdr:spPr>
        <a:xfrm>
          <a:off x="17106900" y="10516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82369</xdr:rowOff>
    </xdr:from>
    <xdr:to>
      <xdr:col>77</xdr:col>
      <xdr:colOff>95250</xdr:colOff>
      <xdr:row>62</xdr:row>
      <xdr:rowOff>12519</xdr:rowOff>
    </xdr:to>
    <xdr:sp macro="" textlink="">
      <xdr:nvSpPr>
        <xdr:cNvPr id="343" name="楕円 342"/>
        <xdr:cNvSpPr/>
      </xdr:nvSpPr>
      <xdr:spPr>
        <a:xfrm>
          <a:off x="16129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168746</xdr:rowOff>
    </xdr:from>
    <xdr:ext cx="736600" cy="259045"/>
    <xdr:sp macro="" textlink="">
      <xdr:nvSpPr>
        <xdr:cNvPr id="344" name="テキスト ボックス 343"/>
        <xdr:cNvSpPr txBox="1"/>
      </xdr:nvSpPr>
      <xdr:spPr>
        <a:xfrm>
          <a:off x="15798800" y="10627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58238</xdr:rowOff>
    </xdr:from>
    <xdr:to>
      <xdr:col>73</xdr:col>
      <xdr:colOff>44450</xdr:colOff>
      <xdr:row>61</xdr:row>
      <xdr:rowOff>159838</xdr:rowOff>
    </xdr:to>
    <xdr:sp macro="" textlink="">
      <xdr:nvSpPr>
        <xdr:cNvPr id="345" name="楕円 344"/>
        <xdr:cNvSpPr/>
      </xdr:nvSpPr>
      <xdr:spPr>
        <a:xfrm>
          <a:off x="15240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144615</xdr:rowOff>
    </xdr:from>
    <xdr:ext cx="762000" cy="259045"/>
    <xdr:sp macro="" textlink="">
      <xdr:nvSpPr>
        <xdr:cNvPr id="346" name="テキスト ボックス 345"/>
        <xdr:cNvSpPr txBox="1"/>
      </xdr:nvSpPr>
      <xdr:spPr>
        <a:xfrm>
          <a:off x="14909800" y="106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23767</xdr:rowOff>
    </xdr:from>
    <xdr:to>
      <xdr:col>68</xdr:col>
      <xdr:colOff>203200</xdr:colOff>
      <xdr:row>61</xdr:row>
      <xdr:rowOff>125367</xdr:rowOff>
    </xdr:to>
    <xdr:sp macro="" textlink="">
      <xdr:nvSpPr>
        <xdr:cNvPr id="347" name="楕円 346"/>
        <xdr:cNvSpPr/>
      </xdr:nvSpPr>
      <xdr:spPr>
        <a:xfrm>
          <a:off x="14351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110144</xdr:rowOff>
    </xdr:from>
    <xdr:ext cx="762000" cy="259045"/>
    <xdr:sp macro="" textlink="">
      <xdr:nvSpPr>
        <xdr:cNvPr id="348" name="テキスト ボックス 347"/>
        <xdr:cNvSpPr txBox="1"/>
      </xdr:nvSpPr>
      <xdr:spPr>
        <a:xfrm>
          <a:off x="14020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164193</xdr:rowOff>
    </xdr:from>
    <xdr:to>
      <xdr:col>64</xdr:col>
      <xdr:colOff>152400</xdr:colOff>
      <xdr:row>61</xdr:row>
      <xdr:rowOff>94343</xdr:rowOff>
    </xdr:to>
    <xdr:sp macro="" textlink="">
      <xdr:nvSpPr>
        <xdr:cNvPr id="349" name="楕円 348"/>
        <xdr:cNvSpPr/>
      </xdr:nvSpPr>
      <xdr:spPr>
        <a:xfrm>
          <a:off x="13462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79120</xdr:rowOff>
    </xdr:from>
    <xdr:ext cx="762000" cy="259045"/>
    <xdr:sp macro="" textlink="">
      <xdr:nvSpPr>
        <xdr:cNvPr id="350" name="テキスト ボックス 349"/>
        <xdr:cNvSpPr txBox="1"/>
      </xdr:nvSpPr>
      <xdr:spPr>
        <a:xfrm>
          <a:off x="13131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ポイント上昇した。小中学校空調整備事業等の平成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同意債の元金償還開始による分子の増加や、都市計画税充当可能額が減少したことで、分子から控除される特定財源が減少したこと等による。今後も西部学校給食センター建設事業の起債の元金償還開始等により、上昇することが見込まれ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45</xdr:row>
      <xdr:rowOff>33867</xdr:rowOff>
    </xdr:to>
    <xdr:cxnSp macro="">
      <xdr:nvCxnSpPr>
        <xdr:cNvPr id="379" name="直線コネクタ 378"/>
        <xdr:cNvCxnSpPr/>
      </xdr:nvCxnSpPr>
      <xdr:spPr>
        <a:xfrm flipV="1">
          <a:off x="17018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80"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81" name="直線コネクタ 380"/>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82"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83" name="直線コネクタ 382"/>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51505</xdr:rowOff>
    </xdr:from>
    <xdr:to>
      <xdr:col>81</xdr:col>
      <xdr:colOff>44450</xdr:colOff>
      <xdr:row>37</xdr:row>
      <xdr:rowOff>131939</xdr:rowOff>
    </xdr:to>
    <xdr:cxnSp macro="">
      <xdr:nvCxnSpPr>
        <xdr:cNvPr id="384" name="直線コネクタ 383"/>
        <xdr:cNvCxnSpPr/>
      </xdr:nvCxnSpPr>
      <xdr:spPr>
        <a:xfrm>
          <a:off x="16179800" y="6395155"/>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112482</xdr:rowOff>
    </xdr:from>
    <xdr:ext cx="762000" cy="259045"/>
    <xdr:sp macro="" textlink="">
      <xdr:nvSpPr>
        <xdr:cNvPr id="385" name="公債費負担の状況平均値テキスト"/>
        <xdr:cNvSpPr txBox="1"/>
      </xdr:nvSpPr>
      <xdr:spPr>
        <a:xfrm>
          <a:off x="17106900" y="6799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140405</xdr:rowOff>
    </xdr:from>
    <xdr:to>
      <xdr:col>81</xdr:col>
      <xdr:colOff>95250</xdr:colOff>
      <xdr:row>40</xdr:row>
      <xdr:rowOff>70555</xdr:rowOff>
    </xdr:to>
    <xdr:sp macro="" textlink="">
      <xdr:nvSpPr>
        <xdr:cNvPr id="386" name="フローチャート: 判断 385"/>
        <xdr:cNvSpPr/>
      </xdr:nvSpPr>
      <xdr:spPr>
        <a:xfrm>
          <a:off x="169672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24695</xdr:rowOff>
    </xdr:from>
    <xdr:to>
      <xdr:col>77</xdr:col>
      <xdr:colOff>44450</xdr:colOff>
      <xdr:row>37</xdr:row>
      <xdr:rowOff>51505</xdr:rowOff>
    </xdr:to>
    <xdr:cxnSp macro="">
      <xdr:nvCxnSpPr>
        <xdr:cNvPr id="387" name="直線コネクタ 386"/>
        <xdr:cNvCxnSpPr/>
      </xdr:nvCxnSpPr>
      <xdr:spPr>
        <a:xfrm>
          <a:off x="15290800" y="63683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8" name="フローチャート: 判断 387"/>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9" name="テキスト ボックス 388"/>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24695</xdr:rowOff>
    </xdr:from>
    <xdr:to>
      <xdr:col>72</xdr:col>
      <xdr:colOff>203200</xdr:colOff>
      <xdr:row>37</xdr:row>
      <xdr:rowOff>38100</xdr:rowOff>
    </xdr:to>
    <xdr:cxnSp macro="">
      <xdr:nvCxnSpPr>
        <xdr:cNvPr id="390" name="直線コネクタ 389"/>
        <xdr:cNvCxnSpPr/>
      </xdr:nvCxnSpPr>
      <xdr:spPr>
        <a:xfrm flipV="1">
          <a:off x="14401800" y="63683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140405</xdr:rowOff>
    </xdr:from>
    <xdr:to>
      <xdr:col>73</xdr:col>
      <xdr:colOff>44450</xdr:colOff>
      <xdr:row>40</xdr:row>
      <xdr:rowOff>70555</xdr:rowOff>
    </xdr:to>
    <xdr:sp macro="" textlink="">
      <xdr:nvSpPr>
        <xdr:cNvPr id="391" name="フローチャート: 判断 390"/>
        <xdr:cNvSpPr/>
      </xdr:nvSpPr>
      <xdr:spPr>
        <a:xfrm>
          <a:off x="15240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55332</xdr:rowOff>
    </xdr:from>
    <xdr:ext cx="762000" cy="259045"/>
    <xdr:sp macro="" textlink="">
      <xdr:nvSpPr>
        <xdr:cNvPr id="392" name="テキスト ボックス 391"/>
        <xdr:cNvSpPr txBox="1"/>
      </xdr:nvSpPr>
      <xdr:spPr>
        <a:xfrm>
          <a:off x="14909800" y="691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38100</xdr:rowOff>
    </xdr:from>
    <xdr:to>
      <xdr:col>68</xdr:col>
      <xdr:colOff>152400</xdr:colOff>
      <xdr:row>37</xdr:row>
      <xdr:rowOff>118533</xdr:rowOff>
    </xdr:to>
    <xdr:cxnSp macro="">
      <xdr:nvCxnSpPr>
        <xdr:cNvPr id="393" name="直線コネクタ 392"/>
        <xdr:cNvCxnSpPr/>
      </xdr:nvCxnSpPr>
      <xdr:spPr>
        <a:xfrm flipV="1">
          <a:off x="13512800" y="63817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4" name="フローチャート: 判断 393"/>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41927</xdr:rowOff>
    </xdr:from>
    <xdr:ext cx="762000" cy="259045"/>
    <xdr:sp macro="" textlink="">
      <xdr:nvSpPr>
        <xdr:cNvPr id="395" name="テキスト ボックス 394"/>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113595</xdr:rowOff>
    </xdr:from>
    <xdr:to>
      <xdr:col>64</xdr:col>
      <xdr:colOff>152400</xdr:colOff>
      <xdr:row>40</xdr:row>
      <xdr:rowOff>43745</xdr:rowOff>
    </xdr:to>
    <xdr:sp macro="" textlink="">
      <xdr:nvSpPr>
        <xdr:cNvPr id="396" name="フローチャート: 判断 395"/>
        <xdr:cNvSpPr/>
      </xdr:nvSpPr>
      <xdr:spPr>
        <a:xfrm>
          <a:off x="13462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28522</xdr:rowOff>
    </xdr:from>
    <xdr:ext cx="762000" cy="259045"/>
    <xdr:sp macro="" textlink="">
      <xdr:nvSpPr>
        <xdr:cNvPr id="397" name="テキスト ボックス 396"/>
        <xdr:cNvSpPr txBox="1"/>
      </xdr:nvSpPr>
      <xdr:spPr>
        <a:xfrm>
          <a:off x="131318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81139</xdr:rowOff>
    </xdr:from>
    <xdr:to>
      <xdr:col>81</xdr:col>
      <xdr:colOff>95250</xdr:colOff>
      <xdr:row>38</xdr:row>
      <xdr:rowOff>11289</xdr:rowOff>
    </xdr:to>
    <xdr:sp macro="" textlink="">
      <xdr:nvSpPr>
        <xdr:cNvPr id="403" name="楕円 402"/>
        <xdr:cNvSpPr/>
      </xdr:nvSpPr>
      <xdr:spPr>
        <a:xfrm>
          <a:off x="169672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97666</xdr:rowOff>
    </xdr:from>
    <xdr:ext cx="762000" cy="259045"/>
    <xdr:sp macro="" textlink="">
      <xdr:nvSpPr>
        <xdr:cNvPr id="404" name="公債費負担の状況該当値テキスト"/>
        <xdr:cNvSpPr txBox="1"/>
      </xdr:nvSpPr>
      <xdr:spPr>
        <a:xfrm>
          <a:off x="17106900" y="626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705</xdr:rowOff>
    </xdr:from>
    <xdr:to>
      <xdr:col>77</xdr:col>
      <xdr:colOff>95250</xdr:colOff>
      <xdr:row>37</xdr:row>
      <xdr:rowOff>102305</xdr:rowOff>
    </xdr:to>
    <xdr:sp macro="" textlink="">
      <xdr:nvSpPr>
        <xdr:cNvPr id="405" name="楕円 404"/>
        <xdr:cNvSpPr/>
      </xdr:nvSpPr>
      <xdr:spPr>
        <a:xfrm>
          <a:off x="16129000" y="63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112482</xdr:rowOff>
    </xdr:from>
    <xdr:ext cx="736600" cy="259045"/>
    <xdr:sp macro="" textlink="">
      <xdr:nvSpPr>
        <xdr:cNvPr id="406" name="テキスト ボックス 405"/>
        <xdr:cNvSpPr txBox="1"/>
      </xdr:nvSpPr>
      <xdr:spPr>
        <a:xfrm>
          <a:off x="15798800" y="6113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145345</xdr:rowOff>
    </xdr:from>
    <xdr:to>
      <xdr:col>73</xdr:col>
      <xdr:colOff>44450</xdr:colOff>
      <xdr:row>37</xdr:row>
      <xdr:rowOff>75495</xdr:rowOff>
    </xdr:to>
    <xdr:sp macro="" textlink="">
      <xdr:nvSpPr>
        <xdr:cNvPr id="407" name="楕円 406"/>
        <xdr:cNvSpPr/>
      </xdr:nvSpPr>
      <xdr:spPr>
        <a:xfrm>
          <a:off x="15240000" y="63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85672</xdr:rowOff>
    </xdr:from>
    <xdr:ext cx="762000" cy="259045"/>
    <xdr:sp macro="" textlink="">
      <xdr:nvSpPr>
        <xdr:cNvPr id="408" name="テキスト ボックス 407"/>
        <xdr:cNvSpPr txBox="1"/>
      </xdr:nvSpPr>
      <xdr:spPr>
        <a:xfrm>
          <a:off x="14909800" y="608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158750</xdr:rowOff>
    </xdr:from>
    <xdr:to>
      <xdr:col>68</xdr:col>
      <xdr:colOff>203200</xdr:colOff>
      <xdr:row>37</xdr:row>
      <xdr:rowOff>88900</xdr:rowOff>
    </xdr:to>
    <xdr:sp macro="" textlink="">
      <xdr:nvSpPr>
        <xdr:cNvPr id="409" name="楕円 408"/>
        <xdr:cNvSpPr/>
      </xdr:nvSpPr>
      <xdr:spPr>
        <a:xfrm>
          <a:off x="14351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410" name="テキスト ボックス 409"/>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67733</xdr:rowOff>
    </xdr:from>
    <xdr:to>
      <xdr:col>64</xdr:col>
      <xdr:colOff>152400</xdr:colOff>
      <xdr:row>37</xdr:row>
      <xdr:rowOff>169334</xdr:rowOff>
    </xdr:to>
    <xdr:sp macro="" textlink="">
      <xdr:nvSpPr>
        <xdr:cNvPr id="411" name="楕円 410"/>
        <xdr:cNvSpPr/>
      </xdr:nvSpPr>
      <xdr:spPr>
        <a:xfrm>
          <a:off x="13462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8060</xdr:rowOff>
    </xdr:from>
    <xdr:ext cx="762000" cy="259045"/>
    <xdr:sp macro="" textlink="">
      <xdr:nvSpPr>
        <xdr:cNvPr id="412" name="テキスト ボックス 411"/>
        <xdr:cNvSpPr txBox="1"/>
      </xdr:nvSpPr>
      <xdr:spPr>
        <a:xfrm>
          <a:off x="13131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小中学校空調整備事業等の平成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年度同意債の元金償還開始で元利償還金が増加したことによる地方債の現在高の減少や、都市計画税収等充当可能特定歳入の増加により、分子が減少したことで、将来負担比率が低下した。</a:t>
          </a:r>
        </a:p>
        <a:p>
          <a:r>
            <a:rPr kumimoji="1" lang="ja-JP" altLang="en-US" sz="1300">
              <a:latin typeface="ＭＳ Ｐゴシック" panose="020B0600070205080204" pitchFamily="50" charset="-128"/>
              <a:ea typeface="ＭＳ Ｐゴシック" panose="020B0600070205080204" pitchFamily="50" charset="-128"/>
            </a:rPr>
            <a:t>　令和６年度には西部学校給食センターの完成を控えており、令和４年度は抑制されていた起債借入額は増加する見込みである。普通建設事業において地方債に依存しすぎず、特定財源を最大限活用することで将来負担比率の抑制を図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148449</xdr:rowOff>
    </xdr:to>
    <xdr:cxnSp macro="">
      <xdr:nvCxnSpPr>
        <xdr:cNvPr id="441" name="直線コネクタ 440"/>
        <xdr:cNvCxnSpPr/>
      </xdr:nvCxnSpPr>
      <xdr:spPr>
        <a:xfrm flipV="1">
          <a:off x="17018000" y="2370667"/>
          <a:ext cx="0" cy="15496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120526</xdr:rowOff>
    </xdr:from>
    <xdr:ext cx="762000" cy="259045"/>
    <xdr:sp macro="" textlink="">
      <xdr:nvSpPr>
        <xdr:cNvPr id="442" name="将来負担の状況最小値テキスト"/>
        <xdr:cNvSpPr txBox="1"/>
      </xdr:nvSpPr>
      <xdr:spPr>
        <a:xfrm>
          <a:off x="17106900" y="389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148449</xdr:rowOff>
    </xdr:from>
    <xdr:to>
      <xdr:col>81</xdr:col>
      <xdr:colOff>133350</xdr:colOff>
      <xdr:row>22</xdr:row>
      <xdr:rowOff>148449</xdr:rowOff>
    </xdr:to>
    <xdr:cxnSp macro="">
      <xdr:nvCxnSpPr>
        <xdr:cNvPr id="443" name="直線コネクタ 442"/>
        <xdr:cNvCxnSpPr/>
      </xdr:nvCxnSpPr>
      <xdr:spPr>
        <a:xfrm>
          <a:off x="16929100" y="392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29351</xdr:rowOff>
    </xdr:from>
    <xdr:to>
      <xdr:col>81</xdr:col>
      <xdr:colOff>44450</xdr:colOff>
      <xdr:row>14</xdr:row>
      <xdr:rowOff>139277</xdr:rowOff>
    </xdr:to>
    <xdr:cxnSp macro="">
      <xdr:nvCxnSpPr>
        <xdr:cNvPr id="446" name="直線コネクタ 445"/>
        <xdr:cNvCxnSpPr/>
      </xdr:nvCxnSpPr>
      <xdr:spPr>
        <a:xfrm flipV="1">
          <a:off x="16179800" y="2429651"/>
          <a:ext cx="838200" cy="10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7"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139277</xdr:rowOff>
    </xdr:from>
    <xdr:to>
      <xdr:col>77</xdr:col>
      <xdr:colOff>44450</xdr:colOff>
      <xdr:row>15</xdr:row>
      <xdr:rowOff>92498</xdr:rowOff>
    </xdr:to>
    <xdr:cxnSp macro="">
      <xdr:nvCxnSpPr>
        <xdr:cNvPr id="449" name="直線コネクタ 448"/>
        <xdr:cNvCxnSpPr/>
      </xdr:nvCxnSpPr>
      <xdr:spPr>
        <a:xfrm flipV="1">
          <a:off x="15290800" y="2539577"/>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145979</xdr:rowOff>
    </xdr:from>
    <xdr:to>
      <xdr:col>77</xdr:col>
      <xdr:colOff>95250</xdr:colOff>
      <xdr:row>14</xdr:row>
      <xdr:rowOff>76129</xdr:rowOff>
    </xdr:to>
    <xdr:sp macro="" textlink="">
      <xdr:nvSpPr>
        <xdr:cNvPr id="450" name="フローチャート: 判断 449"/>
        <xdr:cNvSpPr/>
      </xdr:nvSpPr>
      <xdr:spPr>
        <a:xfrm>
          <a:off x="161290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86306</xdr:rowOff>
    </xdr:from>
    <xdr:ext cx="736600" cy="259045"/>
    <xdr:sp macro="" textlink="">
      <xdr:nvSpPr>
        <xdr:cNvPr id="451" name="テキスト ボックス 450"/>
        <xdr:cNvSpPr txBox="1"/>
      </xdr:nvSpPr>
      <xdr:spPr>
        <a:xfrm>
          <a:off x="15798800" y="2143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158044</xdr:rowOff>
    </xdr:from>
    <xdr:to>
      <xdr:col>72</xdr:col>
      <xdr:colOff>203200</xdr:colOff>
      <xdr:row>15</xdr:row>
      <xdr:rowOff>92498</xdr:rowOff>
    </xdr:to>
    <xdr:cxnSp macro="">
      <xdr:nvCxnSpPr>
        <xdr:cNvPr id="452" name="直線コネクタ 451"/>
        <xdr:cNvCxnSpPr/>
      </xdr:nvCxnSpPr>
      <xdr:spPr>
        <a:xfrm>
          <a:off x="14401800" y="2558344"/>
          <a:ext cx="889000" cy="10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170109</xdr:rowOff>
    </xdr:from>
    <xdr:to>
      <xdr:col>73</xdr:col>
      <xdr:colOff>44450</xdr:colOff>
      <xdr:row>14</xdr:row>
      <xdr:rowOff>100259</xdr:rowOff>
    </xdr:to>
    <xdr:sp macro="" textlink="">
      <xdr:nvSpPr>
        <xdr:cNvPr id="453" name="フローチャート: 判断 452"/>
        <xdr:cNvSpPr/>
      </xdr:nvSpPr>
      <xdr:spPr>
        <a:xfrm>
          <a:off x="15240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110436</xdr:rowOff>
    </xdr:from>
    <xdr:ext cx="762000" cy="259045"/>
    <xdr:sp macro="" textlink="">
      <xdr:nvSpPr>
        <xdr:cNvPr id="454" name="テキスト ボックス 453"/>
        <xdr:cNvSpPr txBox="1"/>
      </xdr:nvSpPr>
      <xdr:spPr>
        <a:xfrm>
          <a:off x="14909800" y="216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34713</xdr:rowOff>
    </xdr:from>
    <xdr:to>
      <xdr:col>68</xdr:col>
      <xdr:colOff>152400</xdr:colOff>
      <xdr:row>14</xdr:row>
      <xdr:rowOff>158044</xdr:rowOff>
    </xdr:to>
    <xdr:cxnSp macro="">
      <xdr:nvCxnSpPr>
        <xdr:cNvPr id="455" name="直線コネクタ 454"/>
        <xdr:cNvCxnSpPr/>
      </xdr:nvCxnSpPr>
      <xdr:spPr>
        <a:xfrm>
          <a:off x="13512800" y="2435013"/>
          <a:ext cx="889000" cy="12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97719</xdr:rowOff>
    </xdr:from>
    <xdr:to>
      <xdr:col>68</xdr:col>
      <xdr:colOff>203200</xdr:colOff>
      <xdr:row>14</xdr:row>
      <xdr:rowOff>27869</xdr:rowOff>
    </xdr:to>
    <xdr:sp macro="" textlink="">
      <xdr:nvSpPr>
        <xdr:cNvPr id="456" name="フローチャート: 判断 455"/>
        <xdr:cNvSpPr/>
      </xdr:nvSpPr>
      <xdr:spPr>
        <a:xfrm>
          <a:off x="14351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38046</xdr:rowOff>
    </xdr:from>
    <xdr:ext cx="762000" cy="259045"/>
    <xdr:sp macro="" textlink="">
      <xdr:nvSpPr>
        <xdr:cNvPr id="457" name="テキスト ボックス 456"/>
        <xdr:cNvSpPr txBox="1"/>
      </xdr:nvSpPr>
      <xdr:spPr>
        <a:xfrm>
          <a:off x="14020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127212</xdr:rowOff>
    </xdr:from>
    <xdr:to>
      <xdr:col>64</xdr:col>
      <xdr:colOff>152400</xdr:colOff>
      <xdr:row>14</xdr:row>
      <xdr:rowOff>57362</xdr:rowOff>
    </xdr:to>
    <xdr:sp macro="" textlink="">
      <xdr:nvSpPr>
        <xdr:cNvPr id="458" name="フローチャート: 判断 457"/>
        <xdr:cNvSpPr/>
      </xdr:nvSpPr>
      <xdr:spPr>
        <a:xfrm>
          <a:off x="13462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67539</xdr:rowOff>
    </xdr:from>
    <xdr:ext cx="762000" cy="259045"/>
    <xdr:sp macro="" textlink="">
      <xdr:nvSpPr>
        <xdr:cNvPr id="459" name="テキスト ボックス 458"/>
        <xdr:cNvSpPr txBox="1"/>
      </xdr:nvSpPr>
      <xdr:spPr>
        <a:xfrm>
          <a:off x="13131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150001</xdr:rowOff>
    </xdr:from>
    <xdr:to>
      <xdr:col>81</xdr:col>
      <xdr:colOff>95250</xdr:colOff>
      <xdr:row>14</xdr:row>
      <xdr:rowOff>80151</xdr:rowOff>
    </xdr:to>
    <xdr:sp macro="" textlink="">
      <xdr:nvSpPr>
        <xdr:cNvPr id="465" name="楕円 464"/>
        <xdr:cNvSpPr/>
      </xdr:nvSpPr>
      <xdr:spPr>
        <a:xfrm>
          <a:off x="16967200" y="237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122078</xdr:rowOff>
    </xdr:from>
    <xdr:ext cx="762000" cy="259045"/>
    <xdr:sp macro="" textlink="">
      <xdr:nvSpPr>
        <xdr:cNvPr id="466" name="将来負担の状況該当値テキスト"/>
        <xdr:cNvSpPr txBox="1"/>
      </xdr:nvSpPr>
      <xdr:spPr>
        <a:xfrm>
          <a:off x="17106900" y="2350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88477</xdr:rowOff>
    </xdr:from>
    <xdr:to>
      <xdr:col>77</xdr:col>
      <xdr:colOff>95250</xdr:colOff>
      <xdr:row>15</xdr:row>
      <xdr:rowOff>18627</xdr:rowOff>
    </xdr:to>
    <xdr:sp macro="" textlink="">
      <xdr:nvSpPr>
        <xdr:cNvPr id="467" name="楕円 466"/>
        <xdr:cNvSpPr/>
      </xdr:nvSpPr>
      <xdr:spPr>
        <a:xfrm>
          <a:off x="16129000" y="24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3404</xdr:rowOff>
    </xdr:from>
    <xdr:ext cx="736600" cy="259045"/>
    <xdr:sp macro="" textlink="">
      <xdr:nvSpPr>
        <xdr:cNvPr id="468" name="テキスト ボックス 467"/>
        <xdr:cNvSpPr txBox="1"/>
      </xdr:nvSpPr>
      <xdr:spPr>
        <a:xfrm>
          <a:off x="15798800" y="2575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41698</xdr:rowOff>
    </xdr:from>
    <xdr:to>
      <xdr:col>73</xdr:col>
      <xdr:colOff>44450</xdr:colOff>
      <xdr:row>15</xdr:row>
      <xdr:rowOff>143298</xdr:rowOff>
    </xdr:to>
    <xdr:sp macro="" textlink="">
      <xdr:nvSpPr>
        <xdr:cNvPr id="469" name="楕円 468"/>
        <xdr:cNvSpPr/>
      </xdr:nvSpPr>
      <xdr:spPr>
        <a:xfrm>
          <a:off x="15240000" y="2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128075</xdr:rowOff>
    </xdr:from>
    <xdr:ext cx="762000" cy="259045"/>
    <xdr:sp macro="" textlink="">
      <xdr:nvSpPr>
        <xdr:cNvPr id="470" name="テキスト ボックス 469"/>
        <xdr:cNvSpPr txBox="1"/>
      </xdr:nvSpPr>
      <xdr:spPr>
        <a:xfrm>
          <a:off x="14909800" y="269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107244</xdr:rowOff>
    </xdr:from>
    <xdr:to>
      <xdr:col>68</xdr:col>
      <xdr:colOff>203200</xdr:colOff>
      <xdr:row>15</xdr:row>
      <xdr:rowOff>37394</xdr:rowOff>
    </xdr:to>
    <xdr:sp macro="" textlink="">
      <xdr:nvSpPr>
        <xdr:cNvPr id="471" name="楕円 470"/>
        <xdr:cNvSpPr/>
      </xdr:nvSpPr>
      <xdr:spPr>
        <a:xfrm>
          <a:off x="14351000" y="250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22171</xdr:rowOff>
    </xdr:from>
    <xdr:ext cx="762000" cy="259045"/>
    <xdr:sp macro="" textlink="">
      <xdr:nvSpPr>
        <xdr:cNvPr id="472" name="テキスト ボックス 471"/>
        <xdr:cNvSpPr txBox="1"/>
      </xdr:nvSpPr>
      <xdr:spPr>
        <a:xfrm>
          <a:off x="14020800" y="259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155363</xdr:rowOff>
    </xdr:from>
    <xdr:to>
      <xdr:col>64</xdr:col>
      <xdr:colOff>152400</xdr:colOff>
      <xdr:row>14</xdr:row>
      <xdr:rowOff>85513</xdr:rowOff>
    </xdr:to>
    <xdr:sp macro="" textlink="">
      <xdr:nvSpPr>
        <xdr:cNvPr id="473" name="楕円 472"/>
        <xdr:cNvSpPr/>
      </xdr:nvSpPr>
      <xdr:spPr>
        <a:xfrm>
          <a:off x="13462000" y="23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70290</xdr:rowOff>
    </xdr:from>
    <xdr:ext cx="762000" cy="259045"/>
    <xdr:sp macro="" textlink="">
      <xdr:nvSpPr>
        <xdr:cNvPr id="474" name="テキスト ボックス 473"/>
        <xdr:cNvSpPr txBox="1"/>
      </xdr:nvSpPr>
      <xdr:spPr>
        <a:xfrm>
          <a:off x="13131800" y="247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愛媛県新居浜市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115,314
113,972
234.47
53,409,897
52,168,573
1,070,670
27,874,939
51,742,544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ポイント上昇した。会計年度任用職員の昇給等により、分子である人件費の経常一般財源充当額として約</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％程増加となっていることと、分母である経常一般財源の全体額が昨年度と比較して約</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％減少していることによる。</a:t>
          </a:r>
        </a:p>
        <a:p>
          <a:r>
            <a:rPr kumimoji="1" lang="ja-JP" altLang="en-US" sz="1300">
              <a:latin typeface="ＭＳ Ｐゴシック" panose="020B0600070205080204" pitchFamily="50" charset="-128"/>
              <a:ea typeface="ＭＳ Ｐゴシック" panose="020B0600070205080204" pitchFamily="50" charset="-128"/>
            </a:rPr>
            <a:t>　例年、類似団体平均を上回っているのに加えて、令和４年度は全国平均と同水準であることから、今後も業務の効率化を図り、適正な定員管理に努める。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19050</xdr:rowOff>
    </xdr:from>
    <xdr:to>
      <xdr:col>24</xdr:col>
      <xdr:colOff>25400</xdr:colOff>
      <xdr:row>40</xdr:row>
      <xdr:rowOff>139700</xdr:rowOff>
    </xdr:to>
    <xdr:cxnSp macro="">
      <xdr:nvCxnSpPr>
        <xdr:cNvPr id="61" name="直線コネクタ 60"/>
        <xdr:cNvCxnSpPr/>
      </xdr:nvCxnSpPr>
      <xdr:spPr>
        <a:xfrm flipV="1">
          <a:off x="4826000" y="56769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111777</xdr:rowOff>
    </xdr:from>
    <xdr:ext cx="762000" cy="259045"/>
    <xdr:sp macro="" textlink="">
      <xdr:nvSpPr>
        <xdr:cNvPr id="62" name="人件費最小値テキスト"/>
        <xdr:cNvSpPr txBox="1"/>
      </xdr:nvSpPr>
      <xdr:spPr>
        <a:xfrm>
          <a:off x="4914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139700</xdr:rowOff>
    </xdr:from>
    <xdr:to>
      <xdr:col>24</xdr:col>
      <xdr:colOff>114300</xdr:colOff>
      <xdr:row>40</xdr:row>
      <xdr:rowOff>139700</xdr:rowOff>
    </xdr:to>
    <xdr:cxnSp macro="">
      <xdr:nvCxnSpPr>
        <xdr:cNvPr id="63" name="直線コネクタ 62"/>
        <xdr:cNvCxnSpPr/>
      </xdr:nvCxnSpPr>
      <xdr:spPr>
        <a:xfrm>
          <a:off x="47371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105427</xdr:rowOff>
    </xdr:from>
    <xdr:ext cx="762000" cy="259045"/>
    <xdr:sp macro="" textlink="">
      <xdr:nvSpPr>
        <xdr:cNvPr id="64" name="人件費最大値テキスト"/>
        <xdr:cNvSpPr txBox="1"/>
      </xdr:nvSpPr>
      <xdr:spPr>
        <a:xfrm>
          <a:off x="49149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19050</xdr:rowOff>
    </xdr:from>
    <xdr:to>
      <xdr:col>24</xdr:col>
      <xdr:colOff>114300</xdr:colOff>
      <xdr:row>33</xdr:row>
      <xdr:rowOff>19050</xdr:rowOff>
    </xdr:to>
    <xdr:cxnSp macro="">
      <xdr:nvCxnSpPr>
        <xdr:cNvPr id="65" name="直線コネクタ 64"/>
        <xdr:cNvCxnSpPr/>
      </xdr:nvCxnSpPr>
      <xdr:spPr>
        <a:xfrm>
          <a:off x="47371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31750</xdr:rowOff>
    </xdr:from>
    <xdr:to>
      <xdr:col>24</xdr:col>
      <xdr:colOff>25400</xdr:colOff>
      <xdr:row>38</xdr:row>
      <xdr:rowOff>114300</xdr:rowOff>
    </xdr:to>
    <xdr:cxnSp macro="">
      <xdr:nvCxnSpPr>
        <xdr:cNvPr id="66" name="直線コネクタ 65"/>
        <xdr:cNvCxnSpPr/>
      </xdr:nvCxnSpPr>
      <xdr:spPr>
        <a:xfrm>
          <a:off x="3987800" y="63754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762000" cy="259045"/>
    <xdr:sp macro="" textlink="">
      <xdr:nvSpPr>
        <xdr:cNvPr id="67" name="人件費平均値テキスト"/>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127000</xdr:rowOff>
    </xdr:from>
    <xdr:to>
      <xdr:col>24</xdr:col>
      <xdr:colOff>76200</xdr:colOff>
      <xdr:row>37</xdr:row>
      <xdr:rowOff>57150</xdr:rowOff>
    </xdr:to>
    <xdr:sp macro="" textlink="">
      <xdr:nvSpPr>
        <xdr:cNvPr id="68" name="フローチャート: 判断 67"/>
        <xdr:cNvSpPr/>
      </xdr:nvSpPr>
      <xdr:spPr>
        <a:xfrm>
          <a:off x="47752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31750</xdr:rowOff>
    </xdr:from>
    <xdr:to>
      <xdr:col>19</xdr:col>
      <xdr:colOff>187325</xdr:colOff>
      <xdr:row>38</xdr:row>
      <xdr:rowOff>139700</xdr:rowOff>
    </xdr:to>
    <xdr:cxnSp macro="">
      <xdr:nvCxnSpPr>
        <xdr:cNvPr id="69" name="直線コネクタ 68"/>
        <xdr:cNvCxnSpPr/>
      </xdr:nvCxnSpPr>
      <xdr:spPr>
        <a:xfrm flipV="1">
          <a:off x="3098800" y="63754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63500</xdr:rowOff>
    </xdr:from>
    <xdr:to>
      <xdr:col>20</xdr:col>
      <xdr:colOff>38100</xdr:colOff>
      <xdr:row>36</xdr:row>
      <xdr:rowOff>165100</xdr:rowOff>
    </xdr:to>
    <xdr:sp macro="" textlink="">
      <xdr:nvSpPr>
        <xdr:cNvPr id="70" name="フローチャート: 判断 69"/>
        <xdr:cNvSpPr/>
      </xdr:nvSpPr>
      <xdr:spPr>
        <a:xfrm>
          <a:off x="3937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3827</xdr:rowOff>
    </xdr:from>
    <xdr:ext cx="736600" cy="259045"/>
    <xdr:sp macro="" textlink="">
      <xdr:nvSpPr>
        <xdr:cNvPr id="71" name="テキスト ボックス 70"/>
        <xdr:cNvSpPr txBox="1"/>
      </xdr:nvSpPr>
      <xdr:spPr>
        <a:xfrm>
          <a:off x="3606800" y="600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44450</xdr:rowOff>
    </xdr:from>
    <xdr:to>
      <xdr:col>15</xdr:col>
      <xdr:colOff>98425</xdr:colOff>
      <xdr:row>38</xdr:row>
      <xdr:rowOff>139700</xdr:rowOff>
    </xdr:to>
    <xdr:cxnSp macro="">
      <xdr:nvCxnSpPr>
        <xdr:cNvPr id="72" name="直線コネクタ 71"/>
        <xdr:cNvCxnSpPr/>
      </xdr:nvCxnSpPr>
      <xdr:spPr>
        <a:xfrm>
          <a:off x="2209800" y="63881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74" name="テキスト ボックス 73"/>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44450</xdr:rowOff>
    </xdr:from>
    <xdr:to>
      <xdr:col>11</xdr:col>
      <xdr:colOff>9525</xdr:colOff>
      <xdr:row>38</xdr:row>
      <xdr:rowOff>12700</xdr:rowOff>
    </xdr:to>
    <xdr:cxnSp macro="">
      <xdr:nvCxnSpPr>
        <xdr:cNvPr id="75" name="直線コネクタ 74"/>
        <xdr:cNvCxnSpPr/>
      </xdr:nvCxnSpPr>
      <xdr:spPr>
        <a:xfrm flipV="1">
          <a:off x="1320800" y="6388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48277</xdr:rowOff>
    </xdr:from>
    <xdr:ext cx="762000" cy="259045"/>
    <xdr:sp macro="" textlink="">
      <xdr:nvSpPr>
        <xdr:cNvPr id="77" name="テキスト ボックス 76"/>
        <xdr:cNvSpPr txBox="1"/>
      </xdr:nvSpPr>
      <xdr:spPr>
        <a:xfrm>
          <a:off x="1828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48277</xdr:rowOff>
    </xdr:from>
    <xdr:ext cx="762000" cy="259045"/>
    <xdr:sp macro="" textlink="">
      <xdr:nvSpPr>
        <xdr:cNvPr id="79" name="テキスト ボックス 78"/>
        <xdr:cNvSpPr txBox="1"/>
      </xdr:nvSpPr>
      <xdr:spPr>
        <a:xfrm>
          <a:off x="939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63500</xdr:rowOff>
    </xdr:from>
    <xdr:to>
      <xdr:col>24</xdr:col>
      <xdr:colOff>76200</xdr:colOff>
      <xdr:row>38</xdr:row>
      <xdr:rowOff>165100</xdr:rowOff>
    </xdr:to>
    <xdr:sp macro="" textlink="">
      <xdr:nvSpPr>
        <xdr:cNvPr id="85" name="楕円 84"/>
        <xdr:cNvSpPr/>
      </xdr:nvSpPr>
      <xdr:spPr>
        <a:xfrm>
          <a:off x="47752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35577</xdr:rowOff>
    </xdr:from>
    <xdr:ext cx="762000" cy="259045"/>
    <xdr:sp macro="" textlink="">
      <xdr:nvSpPr>
        <xdr:cNvPr id="86" name="人件費該当値テキスト"/>
        <xdr:cNvSpPr txBox="1"/>
      </xdr:nvSpPr>
      <xdr:spPr>
        <a:xfrm>
          <a:off x="49149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67327</xdr:rowOff>
    </xdr:from>
    <xdr:ext cx="736600" cy="259045"/>
    <xdr:sp macro="" textlink="">
      <xdr:nvSpPr>
        <xdr:cNvPr id="88" name="テキスト ボックス 87"/>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88900</xdr:rowOff>
    </xdr:from>
    <xdr:to>
      <xdr:col>15</xdr:col>
      <xdr:colOff>149225</xdr:colOff>
      <xdr:row>39</xdr:row>
      <xdr:rowOff>19050</xdr:rowOff>
    </xdr:to>
    <xdr:sp macro="" textlink="">
      <xdr:nvSpPr>
        <xdr:cNvPr id="89" name="楕円 88"/>
        <xdr:cNvSpPr/>
      </xdr:nvSpPr>
      <xdr:spPr>
        <a:xfrm>
          <a:off x="3048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3827</xdr:rowOff>
    </xdr:from>
    <xdr:ext cx="762000" cy="259045"/>
    <xdr:sp macro="" textlink="">
      <xdr:nvSpPr>
        <xdr:cNvPr id="90" name="テキスト ボックス 89"/>
        <xdr:cNvSpPr txBox="1"/>
      </xdr:nvSpPr>
      <xdr:spPr>
        <a:xfrm>
          <a:off x="2717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165100</xdr:rowOff>
    </xdr:from>
    <xdr:to>
      <xdr:col>11</xdr:col>
      <xdr:colOff>60325</xdr:colOff>
      <xdr:row>37</xdr:row>
      <xdr:rowOff>95250</xdr:rowOff>
    </xdr:to>
    <xdr:sp macro="" textlink="">
      <xdr:nvSpPr>
        <xdr:cNvPr id="91" name="楕円 90"/>
        <xdr:cNvSpPr/>
      </xdr:nvSpPr>
      <xdr:spPr>
        <a:xfrm>
          <a:off x="2159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80027</xdr:rowOff>
    </xdr:from>
    <xdr:ext cx="762000" cy="259045"/>
    <xdr:sp macro="" textlink="">
      <xdr:nvSpPr>
        <xdr:cNvPr id="92" name="テキスト ボックス 91"/>
        <xdr:cNvSpPr txBox="1"/>
      </xdr:nvSpPr>
      <xdr:spPr>
        <a:xfrm>
          <a:off x="1828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3" name="楕円 92"/>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4" name="テキスト ボックス 93"/>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類似団体平均、全国平均、愛媛県平均全てを下回っている。また、昨年度と比較して、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ポイント上昇した。経常一般財源充当額は約</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％減少しているが、分母である経常一般財源の全体額の減少による上昇となっている。今後も公共施設の再編を通じた維持管理経費の圧縮による、経常経費の削減に努める。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154214</xdr:rowOff>
    </xdr:to>
    <xdr:cxnSp macro="">
      <xdr:nvCxnSpPr>
        <xdr:cNvPr id="124" name="直線コネクタ 123"/>
        <xdr:cNvCxnSpPr/>
      </xdr:nvCxnSpPr>
      <xdr:spPr>
        <a:xfrm flipV="1">
          <a:off x="16510000" y="2146300"/>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143329</xdr:rowOff>
    </xdr:from>
    <xdr:to>
      <xdr:col>82</xdr:col>
      <xdr:colOff>107950</xdr:colOff>
      <xdr:row>13</xdr:row>
      <xdr:rowOff>69850</xdr:rowOff>
    </xdr:to>
    <xdr:cxnSp macro="">
      <xdr:nvCxnSpPr>
        <xdr:cNvPr id="129" name="直線コネクタ 128"/>
        <xdr:cNvCxnSpPr/>
      </xdr:nvCxnSpPr>
      <xdr:spPr>
        <a:xfrm>
          <a:off x="15671800" y="220072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135363</xdr:rowOff>
    </xdr:from>
    <xdr:ext cx="762000" cy="259045"/>
    <xdr:sp macro="" textlink="">
      <xdr:nvSpPr>
        <xdr:cNvPr id="130" name="物件費平均値テキスト"/>
        <xdr:cNvSpPr txBox="1"/>
      </xdr:nvSpPr>
      <xdr:spPr>
        <a:xfrm>
          <a:off x="16598900" y="253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31" name="フローチャート: 判断 130"/>
        <xdr:cNvSpPr/>
      </xdr:nvSpPr>
      <xdr:spPr>
        <a:xfrm>
          <a:off x="164592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143329</xdr:rowOff>
    </xdr:from>
    <xdr:to>
      <xdr:col>78</xdr:col>
      <xdr:colOff>69850</xdr:colOff>
      <xdr:row>13</xdr:row>
      <xdr:rowOff>113393</xdr:rowOff>
    </xdr:to>
    <xdr:cxnSp macro="">
      <xdr:nvCxnSpPr>
        <xdr:cNvPr id="132" name="直線コネクタ 131"/>
        <xdr:cNvCxnSpPr/>
      </xdr:nvCxnSpPr>
      <xdr:spPr>
        <a:xfrm flipV="1">
          <a:off x="14782800" y="2200729"/>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32657</xdr:rowOff>
    </xdr:from>
    <xdr:to>
      <xdr:col>78</xdr:col>
      <xdr:colOff>120650</xdr:colOff>
      <xdr:row>14</xdr:row>
      <xdr:rowOff>134257</xdr:rowOff>
    </xdr:to>
    <xdr:sp macro="" textlink="">
      <xdr:nvSpPr>
        <xdr:cNvPr id="133" name="フローチャート: 判断 132"/>
        <xdr:cNvSpPr/>
      </xdr:nvSpPr>
      <xdr:spPr>
        <a:xfrm>
          <a:off x="15621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119034</xdr:rowOff>
    </xdr:from>
    <xdr:ext cx="736600" cy="259045"/>
    <xdr:sp macro="" textlink="">
      <xdr:nvSpPr>
        <xdr:cNvPr id="134" name="テキスト ボックス 133"/>
        <xdr:cNvSpPr txBox="1"/>
      </xdr:nvSpPr>
      <xdr:spPr>
        <a:xfrm>
          <a:off x="15290800" y="251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113393</xdr:rowOff>
    </xdr:from>
    <xdr:to>
      <xdr:col>73</xdr:col>
      <xdr:colOff>180975</xdr:colOff>
      <xdr:row>13</xdr:row>
      <xdr:rowOff>146050</xdr:rowOff>
    </xdr:to>
    <xdr:cxnSp macro="">
      <xdr:nvCxnSpPr>
        <xdr:cNvPr id="135" name="直線コネクタ 134"/>
        <xdr:cNvCxnSpPr/>
      </xdr:nvCxnSpPr>
      <xdr:spPr>
        <a:xfrm flipV="1">
          <a:off x="13893800" y="2342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119743</xdr:rowOff>
    </xdr:from>
    <xdr:to>
      <xdr:col>74</xdr:col>
      <xdr:colOff>31750</xdr:colOff>
      <xdr:row>15</xdr:row>
      <xdr:rowOff>49893</xdr:rowOff>
    </xdr:to>
    <xdr:sp macro="" textlink="">
      <xdr:nvSpPr>
        <xdr:cNvPr id="136" name="フローチャート: 判断 135"/>
        <xdr:cNvSpPr/>
      </xdr:nvSpPr>
      <xdr:spPr>
        <a:xfrm>
          <a:off x="14732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34670</xdr:rowOff>
    </xdr:from>
    <xdr:ext cx="762000" cy="259045"/>
    <xdr:sp macro="" textlink="">
      <xdr:nvSpPr>
        <xdr:cNvPr id="137" name="テキスト ボックス 136"/>
        <xdr:cNvSpPr txBox="1"/>
      </xdr:nvSpPr>
      <xdr:spPr>
        <a:xfrm>
          <a:off x="14401800" y="26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146050</xdr:rowOff>
    </xdr:from>
    <xdr:to>
      <xdr:col>69</xdr:col>
      <xdr:colOff>92075</xdr:colOff>
      <xdr:row>14</xdr:row>
      <xdr:rowOff>29029</xdr:rowOff>
    </xdr:to>
    <xdr:cxnSp macro="">
      <xdr:nvCxnSpPr>
        <xdr:cNvPr id="138" name="直線コネクタ 137"/>
        <xdr:cNvCxnSpPr/>
      </xdr:nvCxnSpPr>
      <xdr:spPr>
        <a:xfrm flipV="1">
          <a:off x="13004800" y="23749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100693</xdr:rowOff>
    </xdr:from>
    <xdr:to>
      <xdr:col>69</xdr:col>
      <xdr:colOff>142875</xdr:colOff>
      <xdr:row>16</xdr:row>
      <xdr:rowOff>30843</xdr:rowOff>
    </xdr:to>
    <xdr:sp macro="" textlink="">
      <xdr:nvSpPr>
        <xdr:cNvPr id="139" name="フローチャート: 判断 138"/>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15620</xdr:rowOff>
    </xdr:from>
    <xdr:ext cx="762000" cy="259045"/>
    <xdr:sp macro="" textlink="">
      <xdr:nvSpPr>
        <xdr:cNvPr id="140" name="テキスト ボックス 139"/>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41" name="フローチャート: 判断 140"/>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4734</xdr:rowOff>
    </xdr:from>
    <xdr:ext cx="762000" cy="259045"/>
    <xdr:sp macro="" textlink="">
      <xdr:nvSpPr>
        <xdr:cNvPr id="142" name="テキスト ボックス 141"/>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19050</xdr:rowOff>
    </xdr:from>
    <xdr:to>
      <xdr:col>82</xdr:col>
      <xdr:colOff>158750</xdr:colOff>
      <xdr:row>13</xdr:row>
      <xdr:rowOff>120650</xdr:rowOff>
    </xdr:to>
    <xdr:sp macro="" textlink="">
      <xdr:nvSpPr>
        <xdr:cNvPr id="148" name="楕円 147"/>
        <xdr:cNvSpPr/>
      </xdr:nvSpPr>
      <xdr:spPr>
        <a:xfrm>
          <a:off x="164592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35577</xdr:rowOff>
    </xdr:from>
    <xdr:ext cx="762000" cy="259045"/>
    <xdr:sp macro="" textlink="">
      <xdr:nvSpPr>
        <xdr:cNvPr id="149" name="物件費該当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92529</xdr:rowOff>
    </xdr:from>
    <xdr:to>
      <xdr:col>78</xdr:col>
      <xdr:colOff>120650</xdr:colOff>
      <xdr:row>13</xdr:row>
      <xdr:rowOff>22679</xdr:rowOff>
    </xdr:to>
    <xdr:sp macro="" textlink="">
      <xdr:nvSpPr>
        <xdr:cNvPr id="150" name="楕円 149"/>
        <xdr:cNvSpPr/>
      </xdr:nvSpPr>
      <xdr:spPr>
        <a:xfrm>
          <a:off x="15621000" y="21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32856</xdr:rowOff>
    </xdr:from>
    <xdr:ext cx="736600" cy="259045"/>
    <xdr:sp macro="" textlink="">
      <xdr:nvSpPr>
        <xdr:cNvPr id="151" name="テキスト ボックス 150"/>
        <xdr:cNvSpPr txBox="1"/>
      </xdr:nvSpPr>
      <xdr:spPr>
        <a:xfrm>
          <a:off x="15290800" y="1918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62593</xdr:rowOff>
    </xdr:from>
    <xdr:to>
      <xdr:col>74</xdr:col>
      <xdr:colOff>31750</xdr:colOff>
      <xdr:row>13</xdr:row>
      <xdr:rowOff>164193</xdr:rowOff>
    </xdr:to>
    <xdr:sp macro="" textlink="">
      <xdr:nvSpPr>
        <xdr:cNvPr id="152" name="楕円 151"/>
        <xdr:cNvSpPr/>
      </xdr:nvSpPr>
      <xdr:spPr>
        <a:xfrm>
          <a:off x="14732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2920</xdr:rowOff>
    </xdr:from>
    <xdr:ext cx="762000" cy="259045"/>
    <xdr:sp macro="" textlink="">
      <xdr:nvSpPr>
        <xdr:cNvPr id="153" name="テキスト ボックス 152"/>
        <xdr:cNvSpPr txBox="1"/>
      </xdr:nvSpPr>
      <xdr:spPr>
        <a:xfrm>
          <a:off x="14401800" y="206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95250</xdr:rowOff>
    </xdr:from>
    <xdr:to>
      <xdr:col>69</xdr:col>
      <xdr:colOff>142875</xdr:colOff>
      <xdr:row>14</xdr:row>
      <xdr:rowOff>25400</xdr:rowOff>
    </xdr:to>
    <xdr:sp macro="" textlink="">
      <xdr:nvSpPr>
        <xdr:cNvPr id="154" name="楕円 153"/>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35577</xdr:rowOff>
    </xdr:from>
    <xdr:ext cx="762000" cy="259045"/>
    <xdr:sp macro="" textlink="">
      <xdr:nvSpPr>
        <xdr:cNvPr id="155" name="テキスト ボックス 154"/>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149679</xdr:rowOff>
    </xdr:from>
    <xdr:to>
      <xdr:col>65</xdr:col>
      <xdr:colOff>53975</xdr:colOff>
      <xdr:row>14</xdr:row>
      <xdr:rowOff>79829</xdr:rowOff>
    </xdr:to>
    <xdr:sp macro="" textlink="">
      <xdr:nvSpPr>
        <xdr:cNvPr id="156" name="楕円 155"/>
        <xdr:cNvSpPr/>
      </xdr:nvSpPr>
      <xdr:spPr>
        <a:xfrm>
          <a:off x="12954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90006</xdr:rowOff>
    </xdr:from>
    <xdr:ext cx="762000" cy="259045"/>
    <xdr:sp macro="" textlink="">
      <xdr:nvSpPr>
        <xdr:cNvPr id="157" name="テキスト ボックス 156"/>
        <xdr:cNvSpPr txBox="1"/>
      </xdr:nvSpPr>
      <xdr:spPr>
        <a:xfrm>
          <a:off x="12623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ポイント上昇した。経常一般財源充当額は約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％減少しているが、分母である経常一般財源の全体額の減少による上昇となっている。類似団体平均、全国平均、愛媛県平均の全てにおいて下回っている。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69850</xdr:rowOff>
    </xdr:to>
    <xdr:cxnSp macro="">
      <xdr:nvCxnSpPr>
        <xdr:cNvPr id="183" name="直線コネクタ 182"/>
        <xdr:cNvCxnSpPr/>
      </xdr:nvCxnSpPr>
      <xdr:spPr>
        <a:xfrm flipV="1">
          <a:off x="4826000" y="9088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6"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7" name="直線コネクタ 186"/>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12700</xdr:rowOff>
    </xdr:to>
    <xdr:cxnSp macro="">
      <xdr:nvCxnSpPr>
        <xdr:cNvPr id="188" name="直線コネクタ 187"/>
        <xdr:cNvCxnSpPr/>
      </xdr:nvCxnSpPr>
      <xdr:spPr>
        <a:xfrm>
          <a:off x="3987800" y="9499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59707</xdr:rowOff>
    </xdr:from>
    <xdr:ext cx="762000" cy="259045"/>
    <xdr:sp macro="" textlink="">
      <xdr:nvSpPr>
        <xdr:cNvPr id="189" name="扶助費平均値テキスト"/>
        <xdr:cNvSpPr txBox="1"/>
      </xdr:nvSpPr>
      <xdr:spPr>
        <a:xfrm>
          <a:off x="4914900" y="983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87630</xdr:rowOff>
    </xdr:from>
    <xdr:to>
      <xdr:col>24</xdr:col>
      <xdr:colOff>76200</xdr:colOff>
      <xdr:row>58</xdr:row>
      <xdr:rowOff>17780</xdr:rowOff>
    </xdr:to>
    <xdr:sp macro="" textlink="">
      <xdr:nvSpPr>
        <xdr:cNvPr id="190" name="フローチャート: 判断 189"/>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24130</xdr:rowOff>
    </xdr:from>
    <xdr:to>
      <xdr:col>19</xdr:col>
      <xdr:colOff>187325</xdr:colOff>
      <xdr:row>55</xdr:row>
      <xdr:rowOff>69850</xdr:rowOff>
    </xdr:to>
    <xdr:cxnSp macro="">
      <xdr:nvCxnSpPr>
        <xdr:cNvPr id="191" name="直線コネクタ 190"/>
        <xdr:cNvCxnSpPr/>
      </xdr:nvCxnSpPr>
      <xdr:spPr>
        <a:xfrm>
          <a:off x="3098800" y="9453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92" name="フローチャート: 判断 191"/>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193" name="テキスト ボックス 192"/>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24130</xdr:rowOff>
    </xdr:from>
    <xdr:to>
      <xdr:col>15</xdr:col>
      <xdr:colOff>98425</xdr:colOff>
      <xdr:row>56</xdr:row>
      <xdr:rowOff>81280</xdr:rowOff>
    </xdr:to>
    <xdr:cxnSp macro="">
      <xdr:nvCxnSpPr>
        <xdr:cNvPr id="194" name="直線コネクタ 193"/>
        <xdr:cNvCxnSpPr/>
      </xdr:nvCxnSpPr>
      <xdr:spPr>
        <a:xfrm flipV="1">
          <a:off x="2209800" y="94538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5" name="フローチャート: 判断 194"/>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6" name="テキスト ボックス 195"/>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81280</xdr:rowOff>
    </xdr:from>
    <xdr:to>
      <xdr:col>11</xdr:col>
      <xdr:colOff>9525</xdr:colOff>
      <xdr:row>56</xdr:row>
      <xdr:rowOff>104140</xdr:rowOff>
    </xdr:to>
    <xdr:cxnSp macro="">
      <xdr:nvCxnSpPr>
        <xdr:cNvPr id="197" name="直線コネクタ 196"/>
        <xdr:cNvCxnSpPr/>
      </xdr:nvCxnSpPr>
      <xdr:spPr>
        <a:xfrm flipV="1">
          <a:off x="1320800" y="968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121920</xdr:rowOff>
    </xdr:from>
    <xdr:to>
      <xdr:col>11</xdr:col>
      <xdr:colOff>60325</xdr:colOff>
      <xdr:row>59</xdr:row>
      <xdr:rowOff>52070</xdr:rowOff>
    </xdr:to>
    <xdr:sp macro="" textlink="">
      <xdr:nvSpPr>
        <xdr:cNvPr id="198" name="フローチャート: 判断 197"/>
        <xdr:cNvSpPr/>
      </xdr:nvSpPr>
      <xdr:spPr>
        <a:xfrm>
          <a:off x="2159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36847</xdr:rowOff>
    </xdr:from>
    <xdr:ext cx="762000" cy="259045"/>
    <xdr:sp macro="" textlink="">
      <xdr:nvSpPr>
        <xdr:cNvPr id="199" name="テキスト ボックス 198"/>
        <xdr:cNvSpPr txBox="1"/>
      </xdr:nvSpPr>
      <xdr:spPr>
        <a:xfrm>
          <a:off x="1828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xdr:rowOff>
    </xdr:from>
    <xdr:to>
      <xdr:col>6</xdr:col>
      <xdr:colOff>171450</xdr:colOff>
      <xdr:row>58</xdr:row>
      <xdr:rowOff>109220</xdr:rowOff>
    </xdr:to>
    <xdr:sp macro="" textlink="">
      <xdr:nvSpPr>
        <xdr:cNvPr id="200" name="フローチャート: 判断 199"/>
        <xdr:cNvSpPr/>
      </xdr:nvSpPr>
      <xdr:spPr>
        <a:xfrm>
          <a:off x="1270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93997</xdr:rowOff>
    </xdr:from>
    <xdr:ext cx="762000" cy="259045"/>
    <xdr:sp macro="" textlink="">
      <xdr:nvSpPr>
        <xdr:cNvPr id="201" name="テキスト ボックス 200"/>
        <xdr:cNvSpPr txBox="1"/>
      </xdr:nvSpPr>
      <xdr:spPr>
        <a:xfrm>
          <a:off x="939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8"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9" name="楕円 208"/>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0" name="テキスト ボックス 209"/>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144780</xdr:rowOff>
    </xdr:from>
    <xdr:to>
      <xdr:col>15</xdr:col>
      <xdr:colOff>149225</xdr:colOff>
      <xdr:row>55</xdr:row>
      <xdr:rowOff>74930</xdr:rowOff>
    </xdr:to>
    <xdr:sp macro="" textlink="">
      <xdr:nvSpPr>
        <xdr:cNvPr id="211" name="楕円 210"/>
        <xdr:cNvSpPr/>
      </xdr:nvSpPr>
      <xdr:spPr>
        <a:xfrm>
          <a:off x="3048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85107</xdr:rowOff>
    </xdr:from>
    <xdr:ext cx="762000" cy="259045"/>
    <xdr:sp macro="" textlink="">
      <xdr:nvSpPr>
        <xdr:cNvPr id="212" name="テキスト ボックス 211"/>
        <xdr:cNvSpPr txBox="1"/>
      </xdr:nvSpPr>
      <xdr:spPr>
        <a:xfrm>
          <a:off x="2717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30480</xdr:rowOff>
    </xdr:from>
    <xdr:to>
      <xdr:col>11</xdr:col>
      <xdr:colOff>60325</xdr:colOff>
      <xdr:row>56</xdr:row>
      <xdr:rowOff>132080</xdr:rowOff>
    </xdr:to>
    <xdr:sp macro="" textlink="">
      <xdr:nvSpPr>
        <xdr:cNvPr id="213" name="楕円 212"/>
        <xdr:cNvSpPr/>
      </xdr:nvSpPr>
      <xdr:spPr>
        <a:xfrm>
          <a:off x="2159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214" name="テキスト ボックス 213"/>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53340</xdr:rowOff>
    </xdr:from>
    <xdr:to>
      <xdr:col>6</xdr:col>
      <xdr:colOff>171450</xdr:colOff>
      <xdr:row>56</xdr:row>
      <xdr:rowOff>154940</xdr:rowOff>
    </xdr:to>
    <xdr:sp macro="" textlink="">
      <xdr:nvSpPr>
        <xdr:cNvPr id="215" name="楕円 214"/>
        <xdr:cNvSpPr/>
      </xdr:nvSpPr>
      <xdr:spPr>
        <a:xfrm>
          <a:off x="1270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165117</xdr:rowOff>
    </xdr:from>
    <xdr:ext cx="762000" cy="259045"/>
    <xdr:sp macro="" textlink="">
      <xdr:nvSpPr>
        <xdr:cNvPr id="216" name="テキスト ボックス 215"/>
        <xdr:cNvSpPr txBox="1"/>
      </xdr:nvSpPr>
      <xdr:spPr>
        <a:xfrm>
          <a:off x="939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ポイント上昇した。類似団体平均、全国平均、愛媛県平均を下回っている。その他の内、投資及び出資金について、公共下水道事業会計への繰出金が増加したことが要因である。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57150</xdr:rowOff>
    </xdr:from>
    <xdr:to>
      <xdr:col>82</xdr:col>
      <xdr:colOff>107950</xdr:colOff>
      <xdr:row>61</xdr:row>
      <xdr:rowOff>6350</xdr:rowOff>
    </xdr:to>
    <xdr:cxnSp macro="">
      <xdr:nvCxnSpPr>
        <xdr:cNvPr id="244" name="直線コネクタ 243"/>
        <xdr:cNvCxnSpPr/>
      </xdr:nvCxnSpPr>
      <xdr:spPr>
        <a:xfrm flipV="1">
          <a:off x="16510000" y="91440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149877</xdr:rowOff>
    </xdr:from>
    <xdr:ext cx="762000" cy="259045"/>
    <xdr:sp macro="" textlink="">
      <xdr:nvSpPr>
        <xdr:cNvPr id="245" name="その他最小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6350</xdr:rowOff>
    </xdr:from>
    <xdr:to>
      <xdr:col>82</xdr:col>
      <xdr:colOff>196850</xdr:colOff>
      <xdr:row>61</xdr:row>
      <xdr:rowOff>6350</xdr:rowOff>
    </xdr:to>
    <xdr:cxnSp macro="">
      <xdr:nvCxnSpPr>
        <xdr:cNvPr id="246" name="直線コネクタ 245"/>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143527</xdr:rowOff>
    </xdr:from>
    <xdr:ext cx="762000" cy="259045"/>
    <xdr:sp macro="" textlink="">
      <xdr:nvSpPr>
        <xdr:cNvPr id="247" name="その他最大値テキスト"/>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57150</xdr:rowOff>
    </xdr:from>
    <xdr:to>
      <xdr:col>82</xdr:col>
      <xdr:colOff>196850</xdr:colOff>
      <xdr:row>53</xdr:row>
      <xdr:rowOff>57150</xdr:rowOff>
    </xdr:to>
    <xdr:cxnSp macro="">
      <xdr:nvCxnSpPr>
        <xdr:cNvPr id="248" name="直線コネクタ 247"/>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95250</xdr:rowOff>
    </xdr:from>
    <xdr:to>
      <xdr:col>82</xdr:col>
      <xdr:colOff>107950</xdr:colOff>
      <xdr:row>56</xdr:row>
      <xdr:rowOff>50800</xdr:rowOff>
    </xdr:to>
    <xdr:cxnSp macro="">
      <xdr:nvCxnSpPr>
        <xdr:cNvPr id="249" name="直線コネクタ 248"/>
        <xdr:cNvCxnSpPr/>
      </xdr:nvCxnSpPr>
      <xdr:spPr>
        <a:xfrm>
          <a:off x="15671800" y="95250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50"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1" name="フローチャート: 判断 250"/>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95250</xdr:rowOff>
    </xdr:from>
    <xdr:to>
      <xdr:col>78</xdr:col>
      <xdr:colOff>69850</xdr:colOff>
      <xdr:row>56</xdr:row>
      <xdr:rowOff>139700</xdr:rowOff>
    </xdr:to>
    <xdr:cxnSp macro="">
      <xdr:nvCxnSpPr>
        <xdr:cNvPr id="252" name="直線コネクタ 251"/>
        <xdr:cNvCxnSpPr/>
      </xdr:nvCxnSpPr>
      <xdr:spPr>
        <a:xfrm flipV="1">
          <a:off x="14782800" y="95250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44450</xdr:rowOff>
    </xdr:from>
    <xdr:to>
      <xdr:col>78</xdr:col>
      <xdr:colOff>120650</xdr:colOff>
      <xdr:row>57</xdr:row>
      <xdr:rowOff>146050</xdr:rowOff>
    </xdr:to>
    <xdr:sp macro="" textlink="">
      <xdr:nvSpPr>
        <xdr:cNvPr id="253" name="フローチャート: 判断 252"/>
        <xdr:cNvSpPr/>
      </xdr:nvSpPr>
      <xdr:spPr>
        <a:xfrm>
          <a:off x="15621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130827</xdr:rowOff>
    </xdr:from>
    <xdr:ext cx="736600" cy="259045"/>
    <xdr:sp macro="" textlink="">
      <xdr:nvSpPr>
        <xdr:cNvPr id="254" name="テキスト ボックス 253"/>
        <xdr:cNvSpPr txBox="1"/>
      </xdr:nvSpPr>
      <xdr:spPr>
        <a:xfrm>
          <a:off x="15290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76200</xdr:rowOff>
    </xdr:from>
    <xdr:to>
      <xdr:col>73</xdr:col>
      <xdr:colOff>180975</xdr:colOff>
      <xdr:row>56</xdr:row>
      <xdr:rowOff>139700</xdr:rowOff>
    </xdr:to>
    <xdr:cxnSp macro="">
      <xdr:nvCxnSpPr>
        <xdr:cNvPr id="255" name="直線コネクタ 254"/>
        <xdr:cNvCxnSpPr/>
      </xdr:nvCxnSpPr>
      <xdr:spPr>
        <a:xfrm>
          <a:off x="13893800" y="9677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133350</xdr:rowOff>
    </xdr:from>
    <xdr:to>
      <xdr:col>74</xdr:col>
      <xdr:colOff>31750</xdr:colOff>
      <xdr:row>58</xdr:row>
      <xdr:rowOff>63500</xdr:rowOff>
    </xdr:to>
    <xdr:sp macro="" textlink="">
      <xdr:nvSpPr>
        <xdr:cNvPr id="256" name="フローチャート: 判断 255"/>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57" name="テキスト ボックス 256"/>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76200</xdr:rowOff>
    </xdr:from>
    <xdr:to>
      <xdr:col>69</xdr:col>
      <xdr:colOff>92075</xdr:colOff>
      <xdr:row>59</xdr:row>
      <xdr:rowOff>158750</xdr:rowOff>
    </xdr:to>
    <xdr:cxnSp macro="">
      <xdr:nvCxnSpPr>
        <xdr:cNvPr id="258" name="直線コネクタ 257"/>
        <xdr:cNvCxnSpPr/>
      </xdr:nvCxnSpPr>
      <xdr:spPr>
        <a:xfrm flipV="1">
          <a:off x="13004800" y="9677400"/>
          <a:ext cx="889000" cy="59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101600</xdr:rowOff>
    </xdr:from>
    <xdr:to>
      <xdr:col>69</xdr:col>
      <xdr:colOff>142875</xdr:colOff>
      <xdr:row>59</xdr:row>
      <xdr:rowOff>31750</xdr:rowOff>
    </xdr:to>
    <xdr:sp macro="" textlink="">
      <xdr:nvSpPr>
        <xdr:cNvPr id="259" name="フローチャート: 判断 258"/>
        <xdr:cNvSpPr/>
      </xdr:nvSpPr>
      <xdr:spPr>
        <a:xfrm>
          <a:off x="13843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16527</xdr:rowOff>
    </xdr:from>
    <xdr:ext cx="762000" cy="259045"/>
    <xdr:sp macro="" textlink="">
      <xdr:nvSpPr>
        <xdr:cNvPr id="260" name="テキスト ボックス 259"/>
        <xdr:cNvSpPr txBox="1"/>
      </xdr:nvSpPr>
      <xdr:spPr>
        <a:xfrm>
          <a:off x="13512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61" name="フローチャート: 判断 260"/>
        <xdr:cNvSpPr/>
      </xdr:nvSpPr>
      <xdr:spPr>
        <a:xfrm>
          <a:off x="12954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62" name="テキスト ボックス 261"/>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68" name="楕円 267"/>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16527</xdr:rowOff>
    </xdr:from>
    <xdr:ext cx="762000" cy="259045"/>
    <xdr:sp macro="" textlink="">
      <xdr:nvSpPr>
        <xdr:cNvPr id="269"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44450</xdr:rowOff>
    </xdr:from>
    <xdr:to>
      <xdr:col>78</xdr:col>
      <xdr:colOff>120650</xdr:colOff>
      <xdr:row>55</xdr:row>
      <xdr:rowOff>146050</xdr:rowOff>
    </xdr:to>
    <xdr:sp macro="" textlink="">
      <xdr:nvSpPr>
        <xdr:cNvPr id="270" name="楕円 269"/>
        <xdr:cNvSpPr/>
      </xdr:nvSpPr>
      <xdr:spPr>
        <a:xfrm>
          <a:off x="15621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156227</xdr:rowOff>
    </xdr:from>
    <xdr:ext cx="736600" cy="259045"/>
    <xdr:sp macro="" textlink="">
      <xdr:nvSpPr>
        <xdr:cNvPr id="271" name="テキスト ボックス 270"/>
        <xdr:cNvSpPr txBox="1"/>
      </xdr:nvSpPr>
      <xdr:spPr>
        <a:xfrm>
          <a:off x="15290800" y="924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88900</xdr:rowOff>
    </xdr:from>
    <xdr:to>
      <xdr:col>74</xdr:col>
      <xdr:colOff>31750</xdr:colOff>
      <xdr:row>57</xdr:row>
      <xdr:rowOff>19050</xdr:rowOff>
    </xdr:to>
    <xdr:sp macro="" textlink="">
      <xdr:nvSpPr>
        <xdr:cNvPr id="272" name="楕円 271"/>
        <xdr:cNvSpPr/>
      </xdr:nvSpPr>
      <xdr:spPr>
        <a:xfrm>
          <a:off x="14732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29227</xdr:rowOff>
    </xdr:from>
    <xdr:ext cx="762000" cy="259045"/>
    <xdr:sp macro="" textlink="">
      <xdr:nvSpPr>
        <xdr:cNvPr id="273" name="テキスト ボックス 272"/>
        <xdr:cNvSpPr txBox="1"/>
      </xdr:nvSpPr>
      <xdr:spPr>
        <a:xfrm>
          <a:off x="14401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25400</xdr:rowOff>
    </xdr:from>
    <xdr:to>
      <xdr:col>69</xdr:col>
      <xdr:colOff>142875</xdr:colOff>
      <xdr:row>56</xdr:row>
      <xdr:rowOff>127000</xdr:rowOff>
    </xdr:to>
    <xdr:sp macro="" textlink="">
      <xdr:nvSpPr>
        <xdr:cNvPr id="274" name="楕円 273"/>
        <xdr:cNvSpPr/>
      </xdr:nvSpPr>
      <xdr:spPr>
        <a:xfrm>
          <a:off x="13843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137177</xdr:rowOff>
    </xdr:from>
    <xdr:ext cx="762000" cy="259045"/>
    <xdr:sp macro="" textlink="">
      <xdr:nvSpPr>
        <xdr:cNvPr id="275" name="テキスト ボックス 274"/>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107950</xdr:rowOff>
    </xdr:from>
    <xdr:to>
      <xdr:col>65</xdr:col>
      <xdr:colOff>53975</xdr:colOff>
      <xdr:row>60</xdr:row>
      <xdr:rowOff>38100</xdr:rowOff>
    </xdr:to>
    <xdr:sp macro="" textlink="">
      <xdr:nvSpPr>
        <xdr:cNvPr id="276" name="楕円 275"/>
        <xdr:cNvSpPr/>
      </xdr:nvSpPr>
      <xdr:spPr>
        <a:xfrm>
          <a:off x="12954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22877</xdr:rowOff>
    </xdr:from>
    <xdr:ext cx="762000" cy="259045"/>
    <xdr:sp macro="" textlink="">
      <xdr:nvSpPr>
        <xdr:cNvPr id="277" name="テキスト ボックス 276"/>
        <xdr:cNvSpPr txBox="1"/>
      </xdr:nvSpPr>
      <xdr:spPr>
        <a:xfrm>
          <a:off x="12623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ポイント低下している。国庫支出金等過年度分返還金等の減少により、分子である経常一般財源充当額が減少したことによる。前年度と同様に類似団体平均、全国平均、愛媛県平均を大幅に下回っている。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39</xdr:row>
      <xdr:rowOff>92710</xdr:rowOff>
    </xdr:to>
    <xdr:cxnSp macro="">
      <xdr:nvCxnSpPr>
        <xdr:cNvPr id="302" name="直線コネクタ 301"/>
        <xdr:cNvCxnSpPr/>
      </xdr:nvCxnSpPr>
      <xdr:spPr>
        <a:xfrm flipV="1">
          <a:off x="16510000" y="5924296"/>
          <a:ext cx="0" cy="85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3"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4" name="直線コネクタ 303"/>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5"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6" name="直線コネクタ 305"/>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149860</xdr:rowOff>
    </xdr:from>
    <xdr:to>
      <xdr:col>82</xdr:col>
      <xdr:colOff>107950</xdr:colOff>
      <xdr:row>35</xdr:row>
      <xdr:rowOff>5842</xdr:rowOff>
    </xdr:to>
    <xdr:cxnSp macro="">
      <xdr:nvCxnSpPr>
        <xdr:cNvPr id="307" name="直線コネクタ 306"/>
        <xdr:cNvCxnSpPr/>
      </xdr:nvCxnSpPr>
      <xdr:spPr>
        <a:xfrm flipV="1">
          <a:off x="15671800" y="59791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7129</xdr:rowOff>
    </xdr:from>
    <xdr:ext cx="762000" cy="259045"/>
    <xdr:sp macro="" textlink="">
      <xdr:nvSpPr>
        <xdr:cNvPr id="308" name="補助費等平均値テキスト"/>
        <xdr:cNvSpPr txBox="1"/>
      </xdr:nvSpPr>
      <xdr:spPr>
        <a:xfrm>
          <a:off x="16598900" y="6179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35052</xdr:rowOff>
    </xdr:from>
    <xdr:to>
      <xdr:col>82</xdr:col>
      <xdr:colOff>158750</xdr:colOff>
      <xdr:row>36</xdr:row>
      <xdr:rowOff>136652</xdr:rowOff>
    </xdr:to>
    <xdr:sp macro="" textlink="">
      <xdr:nvSpPr>
        <xdr:cNvPr id="309" name="フローチャート: 判断 308"/>
        <xdr:cNvSpPr/>
      </xdr:nvSpPr>
      <xdr:spPr>
        <a:xfrm>
          <a:off x="164592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5842</xdr:rowOff>
    </xdr:from>
    <xdr:to>
      <xdr:col>78</xdr:col>
      <xdr:colOff>69850</xdr:colOff>
      <xdr:row>35</xdr:row>
      <xdr:rowOff>28702</xdr:rowOff>
    </xdr:to>
    <xdr:cxnSp macro="">
      <xdr:nvCxnSpPr>
        <xdr:cNvPr id="310" name="直線コネクタ 309"/>
        <xdr:cNvCxnSpPr/>
      </xdr:nvCxnSpPr>
      <xdr:spPr>
        <a:xfrm flipV="1">
          <a:off x="14782800" y="60065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1" name="フローチャート: 判断 310"/>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2" name="テキスト ボックス 311"/>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5842</xdr:rowOff>
    </xdr:from>
    <xdr:to>
      <xdr:col>73</xdr:col>
      <xdr:colOff>180975</xdr:colOff>
      <xdr:row>35</xdr:row>
      <xdr:rowOff>28702</xdr:rowOff>
    </xdr:to>
    <xdr:cxnSp macro="">
      <xdr:nvCxnSpPr>
        <xdr:cNvPr id="313" name="直線コネクタ 312"/>
        <xdr:cNvCxnSpPr/>
      </xdr:nvCxnSpPr>
      <xdr:spPr>
        <a:xfrm>
          <a:off x="13893800" y="60065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35052</xdr:rowOff>
    </xdr:from>
    <xdr:to>
      <xdr:col>74</xdr:col>
      <xdr:colOff>31750</xdr:colOff>
      <xdr:row>36</xdr:row>
      <xdr:rowOff>136652</xdr:rowOff>
    </xdr:to>
    <xdr:sp macro="" textlink="">
      <xdr:nvSpPr>
        <xdr:cNvPr id="314" name="フローチャート: 判断 313"/>
        <xdr:cNvSpPr/>
      </xdr:nvSpPr>
      <xdr:spPr>
        <a:xfrm>
          <a:off x="14732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121429</xdr:rowOff>
    </xdr:from>
    <xdr:ext cx="762000" cy="259045"/>
    <xdr:sp macro="" textlink="">
      <xdr:nvSpPr>
        <xdr:cNvPr id="315" name="テキスト ボックス 314"/>
        <xdr:cNvSpPr txBox="1"/>
      </xdr:nvSpPr>
      <xdr:spPr>
        <a:xfrm>
          <a:off x="14401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124714</xdr:rowOff>
    </xdr:from>
    <xdr:to>
      <xdr:col>69</xdr:col>
      <xdr:colOff>92075</xdr:colOff>
      <xdr:row>35</xdr:row>
      <xdr:rowOff>5842</xdr:rowOff>
    </xdr:to>
    <xdr:cxnSp macro="">
      <xdr:nvCxnSpPr>
        <xdr:cNvPr id="316" name="直線コネクタ 315"/>
        <xdr:cNvCxnSpPr/>
      </xdr:nvCxnSpPr>
      <xdr:spPr>
        <a:xfrm>
          <a:off x="13004800" y="5782564"/>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169926</xdr:rowOff>
    </xdr:from>
    <xdr:to>
      <xdr:col>69</xdr:col>
      <xdr:colOff>142875</xdr:colOff>
      <xdr:row>36</xdr:row>
      <xdr:rowOff>100076</xdr:rowOff>
    </xdr:to>
    <xdr:sp macro="" textlink="">
      <xdr:nvSpPr>
        <xdr:cNvPr id="317" name="フローチャート: 判断 316"/>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84853</xdr:rowOff>
    </xdr:from>
    <xdr:ext cx="762000" cy="259045"/>
    <xdr:sp macro="" textlink="">
      <xdr:nvSpPr>
        <xdr:cNvPr id="318" name="テキスト ボックス 317"/>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19" name="フローチャート: 判断 318"/>
        <xdr:cNvSpPr/>
      </xdr:nvSpPr>
      <xdr:spPr>
        <a:xfrm>
          <a:off x="12954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71137</xdr:rowOff>
    </xdr:from>
    <xdr:ext cx="762000" cy="259045"/>
    <xdr:sp macro="" textlink="">
      <xdr:nvSpPr>
        <xdr:cNvPr id="320" name="テキスト ボックス 319"/>
        <xdr:cNvSpPr txBox="1"/>
      </xdr:nvSpPr>
      <xdr:spPr>
        <a:xfrm>
          <a:off x="12623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26" name="楕円 325"/>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7637</xdr:rowOff>
    </xdr:from>
    <xdr:ext cx="762000" cy="259045"/>
    <xdr:sp macro="" textlink="">
      <xdr:nvSpPr>
        <xdr:cNvPr id="327" name="補助費等該当値テキスト"/>
        <xdr:cNvSpPr txBox="1"/>
      </xdr:nvSpPr>
      <xdr:spPr>
        <a:xfrm>
          <a:off x="16598900" y="583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126492</xdr:rowOff>
    </xdr:from>
    <xdr:to>
      <xdr:col>78</xdr:col>
      <xdr:colOff>120650</xdr:colOff>
      <xdr:row>35</xdr:row>
      <xdr:rowOff>56642</xdr:rowOff>
    </xdr:to>
    <xdr:sp macro="" textlink="">
      <xdr:nvSpPr>
        <xdr:cNvPr id="328" name="楕円 327"/>
        <xdr:cNvSpPr/>
      </xdr:nvSpPr>
      <xdr:spPr>
        <a:xfrm>
          <a:off x="15621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66819</xdr:rowOff>
    </xdr:from>
    <xdr:ext cx="736600" cy="259045"/>
    <xdr:sp macro="" textlink="">
      <xdr:nvSpPr>
        <xdr:cNvPr id="329" name="テキスト ボックス 328"/>
        <xdr:cNvSpPr txBox="1"/>
      </xdr:nvSpPr>
      <xdr:spPr>
        <a:xfrm>
          <a:off x="15290800" y="572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149352</xdr:rowOff>
    </xdr:from>
    <xdr:to>
      <xdr:col>74</xdr:col>
      <xdr:colOff>31750</xdr:colOff>
      <xdr:row>35</xdr:row>
      <xdr:rowOff>79502</xdr:rowOff>
    </xdr:to>
    <xdr:sp macro="" textlink="">
      <xdr:nvSpPr>
        <xdr:cNvPr id="330" name="楕円 329"/>
        <xdr:cNvSpPr/>
      </xdr:nvSpPr>
      <xdr:spPr>
        <a:xfrm>
          <a:off x="14732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89679</xdr:rowOff>
    </xdr:from>
    <xdr:ext cx="762000" cy="259045"/>
    <xdr:sp macro="" textlink="">
      <xdr:nvSpPr>
        <xdr:cNvPr id="331" name="テキスト ボックス 330"/>
        <xdr:cNvSpPr txBox="1"/>
      </xdr:nvSpPr>
      <xdr:spPr>
        <a:xfrm>
          <a:off x="14401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126492</xdr:rowOff>
    </xdr:from>
    <xdr:to>
      <xdr:col>69</xdr:col>
      <xdr:colOff>142875</xdr:colOff>
      <xdr:row>35</xdr:row>
      <xdr:rowOff>56642</xdr:rowOff>
    </xdr:to>
    <xdr:sp macro="" textlink="">
      <xdr:nvSpPr>
        <xdr:cNvPr id="332" name="楕円 331"/>
        <xdr:cNvSpPr/>
      </xdr:nvSpPr>
      <xdr:spPr>
        <a:xfrm>
          <a:off x="13843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66819</xdr:rowOff>
    </xdr:from>
    <xdr:ext cx="762000" cy="259045"/>
    <xdr:sp macro="" textlink="">
      <xdr:nvSpPr>
        <xdr:cNvPr id="333" name="テキスト ボックス 332"/>
        <xdr:cNvSpPr txBox="1"/>
      </xdr:nvSpPr>
      <xdr:spPr>
        <a:xfrm>
          <a:off x="13512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73914</xdr:rowOff>
    </xdr:from>
    <xdr:to>
      <xdr:col>65</xdr:col>
      <xdr:colOff>53975</xdr:colOff>
      <xdr:row>34</xdr:row>
      <xdr:rowOff>4064</xdr:rowOff>
    </xdr:to>
    <xdr:sp macro="" textlink="">
      <xdr:nvSpPr>
        <xdr:cNvPr id="334" name="楕円 333"/>
        <xdr:cNvSpPr/>
      </xdr:nvSpPr>
      <xdr:spPr>
        <a:xfrm>
          <a:off x="12954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14241</xdr:rowOff>
    </xdr:from>
    <xdr:ext cx="762000" cy="259045"/>
    <xdr:sp macro="" textlink="">
      <xdr:nvSpPr>
        <xdr:cNvPr id="335" name="テキスト ボックス 334"/>
        <xdr:cNvSpPr txBox="1"/>
      </xdr:nvSpPr>
      <xdr:spPr>
        <a:xfrm>
          <a:off x="12623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昇した。小中学校空調整備事業の元金償還開始等による。類似団体平均を上回っているが、全国平均、愛媛県平均は下回っている。新市民文化センター建設等の今後の大型プロジェクトの進捗を見据えながら、公債費に対する負担割合が著しく増加しないよう、計画的な借入を行う。</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80</xdr:row>
      <xdr:rowOff>149861</xdr:rowOff>
    </xdr:to>
    <xdr:cxnSp macro="">
      <xdr:nvCxnSpPr>
        <xdr:cNvPr id="363" name="直線コネクタ 362"/>
        <xdr:cNvCxnSpPr/>
      </xdr:nvCxnSpPr>
      <xdr:spPr>
        <a:xfrm flipV="1">
          <a:off x="4826000" y="123952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4"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5" name="直線コネクタ 364"/>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6" name="公債費最大値テキスト"/>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7" name="直線コネクタ 366"/>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123189</xdr:rowOff>
    </xdr:to>
    <xdr:cxnSp macro="">
      <xdr:nvCxnSpPr>
        <xdr:cNvPr id="368" name="直線コネクタ 367"/>
        <xdr:cNvCxnSpPr/>
      </xdr:nvCxnSpPr>
      <xdr:spPr>
        <a:xfrm>
          <a:off x="3987800" y="13202920"/>
          <a:ext cx="8382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69" name="公債費平均値テキスト"/>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0" name="フローチャート: 判断 369"/>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62230</xdr:rowOff>
    </xdr:to>
    <xdr:cxnSp macro="">
      <xdr:nvCxnSpPr>
        <xdr:cNvPr id="371" name="直線コネクタ 370"/>
        <xdr:cNvCxnSpPr/>
      </xdr:nvCxnSpPr>
      <xdr:spPr>
        <a:xfrm flipV="1">
          <a:off x="3098800" y="13202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72" name="フローチャート: 判断 371"/>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73" name="テキスト ボックス 372"/>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62230</xdr:rowOff>
    </xdr:from>
    <xdr:to>
      <xdr:col>15</xdr:col>
      <xdr:colOff>98425</xdr:colOff>
      <xdr:row>77</xdr:row>
      <xdr:rowOff>85089</xdr:rowOff>
    </xdr:to>
    <xdr:cxnSp macro="">
      <xdr:nvCxnSpPr>
        <xdr:cNvPr id="374" name="直線コネクタ 373"/>
        <xdr:cNvCxnSpPr/>
      </xdr:nvCxnSpPr>
      <xdr:spPr>
        <a:xfrm flipV="1">
          <a:off x="2209800" y="132638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49530</xdr:rowOff>
    </xdr:from>
    <xdr:to>
      <xdr:col>15</xdr:col>
      <xdr:colOff>149225</xdr:colOff>
      <xdr:row>77</xdr:row>
      <xdr:rowOff>151130</xdr:rowOff>
    </xdr:to>
    <xdr:sp macro="" textlink="">
      <xdr:nvSpPr>
        <xdr:cNvPr id="375" name="フローチャート: 判断 374"/>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135907</xdr:rowOff>
    </xdr:from>
    <xdr:ext cx="762000" cy="259045"/>
    <xdr:sp macro="" textlink="">
      <xdr:nvSpPr>
        <xdr:cNvPr id="376" name="テキスト ボックス 375"/>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85089</xdr:rowOff>
    </xdr:from>
    <xdr:to>
      <xdr:col>11</xdr:col>
      <xdr:colOff>9525</xdr:colOff>
      <xdr:row>77</xdr:row>
      <xdr:rowOff>92711</xdr:rowOff>
    </xdr:to>
    <xdr:cxnSp macro="">
      <xdr:nvCxnSpPr>
        <xdr:cNvPr id="377" name="直線コネクタ 376"/>
        <xdr:cNvCxnSpPr/>
      </xdr:nvCxnSpPr>
      <xdr:spPr>
        <a:xfrm flipV="1">
          <a:off x="1320800" y="132867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78" name="フローチャート: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79" name="テキスト ボックス 378"/>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0" name="フローチャート: 判断 379"/>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1" name="テキスト ボックス 380"/>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87" name="楕円 386"/>
        <xdr:cNvSpPr/>
      </xdr:nvSpPr>
      <xdr:spPr>
        <a:xfrm>
          <a:off x="4775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44466</xdr:rowOff>
    </xdr:from>
    <xdr:ext cx="762000" cy="259045"/>
    <xdr:sp macro="" textlink="">
      <xdr:nvSpPr>
        <xdr:cNvPr id="388" name="公債費該当値テキスト"/>
        <xdr:cNvSpPr txBox="1"/>
      </xdr:nvSpPr>
      <xdr:spPr>
        <a:xfrm>
          <a:off x="49149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9" name="楕円 388"/>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90" name="テキスト ボックス 389"/>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11430</xdr:rowOff>
    </xdr:from>
    <xdr:to>
      <xdr:col>15</xdr:col>
      <xdr:colOff>149225</xdr:colOff>
      <xdr:row>77</xdr:row>
      <xdr:rowOff>113030</xdr:rowOff>
    </xdr:to>
    <xdr:sp macro="" textlink="">
      <xdr:nvSpPr>
        <xdr:cNvPr id="391" name="楕円 390"/>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123207</xdr:rowOff>
    </xdr:from>
    <xdr:ext cx="762000" cy="259045"/>
    <xdr:sp macro="" textlink="">
      <xdr:nvSpPr>
        <xdr:cNvPr id="392" name="テキスト ボックス 391"/>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34289</xdr:rowOff>
    </xdr:from>
    <xdr:to>
      <xdr:col>11</xdr:col>
      <xdr:colOff>60325</xdr:colOff>
      <xdr:row>77</xdr:row>
      <xdr:rowOff>135889</xdr:rowOff>
    </xdr:to>
    <xdr:sp macro="" textlink="">
      <xdr:nvSpPr>
        <xdr:cNvPr id="393" name="楕円 392"/>
        <xdr:cNvSpPr/>
      </xdr:nvSpPr>
      <xdr:spPr>
        <a:xfrm>
          <a:off x="2159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120666</xdr:rowOff>
    </xdr:from>
    <xdr:ext cx="762000" cy="259045"/>
    <xdr:sp macro="" textlink="">
      <xdr:nvSpPr>
        <xdr:cNvPr id="394" name="テキスト ボックス 393"/>
        <xdr:cNvSpPr txBox="1"/>
      </xdr:nvSpPr>
      <xdr:spPr>
        <a:xfrm>
          <a:off x="1828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95" name="楕円 394"/>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96" name="テキスト ボックス 39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経常収支比率自体が低いことから、公債費を除いた経常収支比率も類似団体内平均を大幅に下回っている。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131572</xdr:rowOff>
    </xdr:to>
    <xdr:cxnSp macro="">
      <xdr:nvCxnSpPr>
        <xdr:cNvPr id="422" name="直線コネクタ 421"/>
        <xdr:cNvCxnSpPr/>
      </xdr:nvCxnSpPr>
      <xdr:spPr>
        <a:xfrm flipV="1">
          <a:off x="16510000" y="128097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23" name="公債費以外最小値テキスト"/>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24" name="直線コネクタ 423"/>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5"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6" name="直線コネクタ 425"/>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120142</xdr:rowOff>
    </xdr:from>
    <xdr:to>
      <xdr:col>82</xdr:col>
      <xdr:colOff>107950</xdr:colOff>
      <xdr:row>74</xdr:row>
      <xdr:rowOff>122428</xdr:rowOff>
    </xdr:to>
    <xdr:cxnSp macro="">
      <xdr:nvCxnSpPr>
        <xdr:cNvPr id="427" name="直線コネクタ 426"/>
        <xdr:cNvCxnSpPr/>
      </xdr:nvCxnSpPr>
      <xdr:spPr>
        <a:xfrm>
          <a:off x="15671800" y="1263599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167149</xdr:rowOff>
    </xdr:from>
    <xdr:ext cx="762000" cy="259045"/>
    <xdr:sp macro="" textlink="">
      <xdr:nvSpPr>
        <xdr:cNvPr id="428" name="公債費以外平均値テキスト"/>
        <xdr:cNvSpPr txBox="1"/>
      </xdr:nvSpPr>
      <xdr:spPr>
        <a:xfrm>
          <a:off x="16598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29" name="フローチャート: 判断 428"/>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120142</xdr:rowOff>
    </xdr:from>
    <xdr:to>
      <xdr:col>78</xdr:col>
      <xdr:colOff>69850</xdr:colOff>
      <xdr:row>75</xdr:row>
      <xdr:rowOff>28702</xdr:rowOff>
    </xdr:to>
    <xdr:cxnSp macro="">
      <xdr:nvCxnSpPr>
        <xdr:cNvPr id="430" name="直線コネクタ 429"/>
        <xdr:cNvCxnSpPr/>
      </xdr:nvCxnSpPr>
      <xdr:spPr>
        <a:xfrm flipV="1">
          <a:off x="14782800" y="12635992"/>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1" name="フローチャート: 判断 430"/>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32" name="テキスト ボックス 431"/>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117856</xdr:rowOff>
    </xdr:from>
    <xdr:to>
      <xdr:col>73</xdr:col>
      <xdr:colOff>180975</xdr:colOff>
      <xdr:row>75</xdr:row>
      <xdr:rowOff>28702</xdr:rowOff>
    </xdr:to>
    <xdr:cxnSp macro="">
      <xdr:nvCxnSpPr>
        <xdr:cNvPr id="433" name="直線コネクタ 432"/>
        <xdr:cNvCxnSpPr/>
      </xdr:nvCxnSpPr>
      <xdr:spPr>
        <a:xfrm>
          <a:off x="13893800" y="128051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64770</xdr:rowOff>
    </xdr:from>
    <xdr:to>
      <xdr:col>74</xdr:col>
      <xdr:colOff>31750</xdr:colOff>
      <xdr:row>77</xdr:row>
      <xdr:rowOff>166370</xdr:rowOff>
    </xdr:to>
    <xdr:sp macro="" textlink="">
      <xdr:nvSpPr>
        <xdr:cNvPr id="434" name="フローチャート: 判断 433"/>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35" name="テキスト ボックス 434"/>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117856</xdr:rowOff>
    </xdr:from>
    <xdr:to>
      <xdr:col>69</xdr:col>
      <xdr:colOff>92075</xdr:colOff>
      <xdr:row>75</xdr:row>
      <xdr:rowOff>14986</xdr:rowOff>
    </xdr:to>
    <xdr:cxnSp macro="">
      <xdr:nvCxnSpPr>
        <xdr:cNvPr id="436" name="直線コネクタ 435"/>
        <xdr:cNvCxnSpPr/>
      </xdr:nvCxnSpPr>
      <xdr:spPr>
        <a:xfrm flipV="1">
          <a:off x="13004800" y="128051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7" name="フローチャート: 判断 436"/>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38" name="テキスト ボックス 437"/>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39" name="フローチャート: 判断 438"/>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0" name="テキスト ボックス 439"/>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71628</xdr:rowOff>
    </xdr:from>
    <xdr:to>
      <xdr:col>82</xdr:col>
      <xdr:colOff>158750</xdr:colOff>
      <xdr:row>75</xdr:row>
      <xdr:rowOff>1778</xdr:rowOff>
    </xdr:to>
    <xdr:sp macro="" textlink="">
      <xdr:nvSpPr>
        <xdr:cNvPr id="446" name="楕円 445"/>
        <xdr:cNvSpPr/>
      </xdr:nvSpPr>
      <xdr:spPr>
        <a:xfrm>
          <a:off x="164592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151655</xdr:rowOff>
    </xdr:from>
    <xdr:ext cx="762000" cy="259045"/>
    <xdr:sp macro="" textlink="">
      <xdr:nvSpPr>
        <xdr:cNvPr id="447" name="公債費以外該当値テキスト"/>
        <xdr:cNvSpPr txBox="1"/>
      </xdr:nvSpPr>
      <xdr:spPr>
        <a:xfrm>
          <a:off x="16598900" y="1266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69342</xdr:rowOff>
    </xdr:from>
    <xdr:to>
      <xdr:col>78</xdr:col>
      <xdr:colOff>120650</xdr:colOff>
      <xdr:row>73</xdr:row>
      <xdr:rowOff>170942</xdr:rowOff>
    </xdr:to>
    <xdr:sp macro="" textlink="">
      <xdr:nvSpPr>
        <xdr:cNvPr id="448" name="楕円 447"/>
        <xdr:cNvSpPr/>
      </xdr:nvSpPr>
      <xdr:spPr>
        <a:xfrm>
          <a:off x="15621000" y="125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9669</xdr:rowOff>
    </xdr:from>
    <xdr:ext cx="736600" cy="259045"/>
    <xdr:sp macro="" textlink="">
      <xdr:nvSpPr>
        <xdr:cNvPr id="449" name="テキスト ボックス 448"/>
        <xdr:cNvSpPr txBox="1"/>
      </xdr:nvSpPr>
      <xdr:spPr>
        <a:xfrm>
          <a:off x="15290800" y="12354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149352</xdr:rowOff>
    </xdr:from>
    <xdr:to>
      <xdr:col>74</xdr:col>
      <xdr:colOff>31750</xdr:colOff>
      <xdr:row>75</xdr:row>
      <xdr:rowOff>79502</xdr:rowOff>
    </xdr:to>
    <xdr:sp macro="" textlink="">
      <xdr:nvSpPr>
        <xdr:cNvPr id="450" name="楕円 449"/>
        <xdr:cNvSpPr/>
      </xdr:nvSpPr>
      <xdr:spPr>
        <a:xfrm>
          <a:off x="14732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89679</xdr:rowOff>
    </xdr:from>
    <xdr:ext cx="762000" cy="259045"/>
    <xdr:sp macro="" textlink="">
      <xdr:nvSpPr>
        <xdr:cNvPr id="451" name="テキスト ボックス 450"/>
        <xdr:cNvSpPr txBox="1"/>
      </xdr:nvSpPr>
      <xdr:spPr>
        <a:xfrm>
          <a:off x="14401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67056</xdr:rowOff>
    </xdr:from>
    <xdr:to>
      <xdr:col>69</xdr:col>
      <xdr:colOff>142875</xdr:colOff>
      <xdr:row>74</xdr:row>
      <xdr:rowOff>168656</xdr:rowOff>
    </xdr:to>
    <xdr:sp macro="" textlink="">
      <xdr:nvSpPr>
        <xdr:cNvPr id="452" name="楕円 451"/>
        <xdr:cNvSpPr/>
      </xdr:nvSpPr>
      <xdr:spPr>
        <a:xfrm>
          <a:off x="13843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7383</xdr:rowOff>
    </xdr:from>
    <xdr:ext cx="762000" cy="259045"/>
    <xdr:sp macro="" textlink="">
      <xdr:nvSpPr>
        <xdr:cNvPr id="453" name="テキスト ボックス 452"/>
        <xdr:cNvSpPr txBox="1"/>
      </xdr:nvSpPr>
      <xdr:spPr>
        <a:xfrm>
          <a:off x="13512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135636</xdr:rowOff>
    </xdr:from>
    <xdr:to>
      <xdr:col>65</xdr:col>
      <xdr:colOff>53975</xdr:colOff>
      <xdr:row>75</xdr:row>
      <xdr:rowOff>65786</xdr:rowOff>
    </xdr:to>
    <xdr:sp macro="" textlink="">
      <xdr:nvSpPr>
        <xdr:cNvPr id="454" name="楕円 453"/>
        <xdr:cNvSpPr/>
      </xdr:nvSpPr>
      <xdr:spPr>
        <a:xfrm>
          <a:off x="12954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75963</xdr:rowOff>
    </xdr:from>
    <xdr:ext cx="762000" cy="259045"/>
    <xdr:sp macro="" textlink="">
      <xdr:nvSpPr>
        <xdr:cNvPr id="455" name="テキスト ボックス 454"/>
        <xdr:cNvSpPr txBox="1"/>
      </xdr:nvSpPr>
      <xdr:spPr>
        <a:xfrm>
          <a:off x="12623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愛媛県新居浜市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115380</xdr:rowOff>
    </xdr:from>
    <xdr:to>
      <xdr:col>29</xdr:col>
      <xdr:colOff>127000</xdr:colOff>
      <xdr:row>18</xdr:row>
      <xdr:rowOff>143764</xdr:rowOff>
    </xdr:to>
    <xdr:cxnSp macro="">
      <xdr:nvCxnSpPr>
        <xdr:cNvPr id="45" name="直線コネクタ 44"/>
        <xdr:cNvCxnSpPr/>
      </xdr:nvCxnSpPr>
      <xdr:spPr bwMode="auto">
        <a:xfrm flipV="1">
          <a:off x="5651500" y="2220405"/>
          <a:ext cx="0" cy="1057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115841</xdr:rowOff>
    </xdr:from>
    <xdr:ext cx="762000" cy="259045"/>
    <xdr:sp macro="" textlink="">
      <xdr:nvSpPr>
        <xdr:cNvPr id="46" name="人口1人当たり決算額の推移最小値テキスト130"/>
        <xdr:cNvSpPr txBox="1"/>
      </xdr:nvSpPr>
      <xdr:spPr>
        <a:xfrm>
          <a:off x="5740400" y="324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143764</xdr:rowOff>
    </xdr:from>
    <xdr:to>
      <xdr:col>30</xdr:col>
      <xdr:colOff>25400</xdr:colOff>
      <xdr:row>18</xdr:row>
      <xdr:rowOff>143764</xdr:rowOff>
    </xdr:to>
    <xdr:cxnSp macro="">
      <xdr:nvCxnSpPr>
        <xdr:cNvPr id="47" name="直線コネクタ 46"/>
        <xdr:cNvCxnSpPr/>
      </xdr:nvCxnSpPr>
      <xdr:spPr bwMode="auto">
        <a:xfrm>
          <a:off x="5562600" y="3277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30307</xdr:rowOff>
    </xdr:from>
    <xdr:ext cx="762000" cy="259045"/>
    <xdr:sp macro="" textlink="">
      <xdr:nvSpPr>
        <xdr:cNvPr id="48" name="人口1人当たり決算額の推移最大値テキスト130"/>
        <xdr:cNvSpPr txBox="1"/>
      </xdr:nvSpPr>
      <xdr:spPr>
        <a:xfrm>
          <a:off x="5740400" y="196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115380</xdr:rowOff>
    </xdr:from>
    <xdr:to>
      <xdr:col>30</xdr:col>
      <xdr:colOff>25400</xdr:colOff>
      <xdr:row>12</xdr:row>
      <xdr:rowOff>115380</xdr:rowOff>
    </xdr:to>
    <xdr:cxnSp macro="">
      <xdr:nvCxnSpPr>
        <xdr:cNvPr id="49" name="直線コネクタ 48"/>
        <xdr:cNvCxnSpPr/>
      </xdr:nvCxnSpPr>
      <xdr:spPr bwMode="auto">
        <a:xfrm>
          <a:off x="5562600" y="22204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21901</xdr:rowOff>
    </xdr:from>
    <xdr:to>
      <xdr:col>29</xdr:col>
      <xdr:colOff>127000</xdr:colOff>
      <xdr:row>17</xdr:row>
      <xdr:rowOff>48019</xdr:rowOff>
    </xdr:to>
    <xdr:cxnSp macro="">
      <xdr:nvCxnSpPr>
        <xdr:cNvPr id="50" name="直線コネクタ 49"/>
        <xdr:cNvCxnSpPr/>
      </xdr:nvCxnSpPr>
      <xdr:spPr bwMode="auto">
        <a:xfrm flipV="1">
          <a:off x="5003800" y="2984176"/>
          <a:ext cx="647700" cy="26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110158</xdr:rowOff>
    </xdr:from>
    <xdr:ext cx="762000" cy="259045"/>
    <xdr:sp macro="" textlink="">
      <xdr:nvSpPr>
        <xdr:cNvPr id="51" name="人口1人当たり決算額の推移平均値テキスト130"/>
        <xdr:cNvSpPr txBox="1"/>
      </xdr:nvSpPr>
      <xdr:spPr>
        <a:xfrm>
          <a:off x="5740400" y="272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93631</xdr:rowOff>
    </xdr:from>
    <xdr:to>
      <xdr:col>29</xdr:col>
      <xdr:colOff>177800</xdr:colOff>
      <xdr:row>17</xdr:row>
      <xdr:rowOff>23781</xdr:rowOff>
    </xdr:to>
    <xdr:sp macro="" textlink="">
      <xdr:nvSpPr>
        <xdr:cNvPr id="52" name="フローチャート: 判断 51"/>
        <xdr:cNvSpPr/>
      </xdr:nvSpPr>
      <xdr:spPr bwMode="auto">
        <a:xfrm>
          <a:off x="5600700" y="2884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48019</xdr:rowOff>
    </xdr:from>
    <xdr:to>
      <xdr:col>26</xdr:col>
      <xdr:colOff>50800</xdr:colOff>
      <xdr:row>17</xdr:row>
      <xdr:rowOff>71450</xdr:rowOff>
    </xdr:to>
    <xdr:cxnSp macro="">
      <xdr:nvCxnSpPr>
        <xdr:cNvPr id="53" name="直線コネクタ 52"/>
        <xdr:cNvCxnSpPr/>
      </xdr:nvCxnSpPr>
      <xdr:spPr bwMode="auto">
        <a:xfrm flipV="1">
          <a:off x="4305300" y="3010294"/>
          <a:ext cx="698500" cy="23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103156</xdr:rowOff>
    </xdr:from>
    <xdr:to>
      <xdr:col>26</xdr:col>
      <xdr:colOff>101600</xdr:colOff>
      <xdr:row>17</xdr:row>
      <xdr:rowOff>33306</xdr:rowOff>
    </xdr:to>
    <xdr:sp macro="" textlink="">
      <xdr:nvSpPr>
        <xdr:cNvPr id="54" name="フローチャート: 判断 53"/>
        <xdr:cNvSpPr/>
      </xdr:nvSpPr>
      <xdr:spPr bwMode="auto">
        <a:xfrm>
          <a:off x="49530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43483</xdr:rowOff>
    </xdr:from>
    <xdr:ext cx="736600" cy="259045"/>
    <xdr:sp macro="" textlink="">
      <xdr:nvSpPr>
        <xdr:cNvPr id="55" name="テキスト ボックス 54"/>
        <xdr:cNvSpPr txBox="1"/>
      </xdr:nvSpPr>
      <xdr:spPr>
        <a:xfrm>
          <a:off x="4622800" y="2662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71450</xdr:rowOff>
    </xdr:from>
    <xdr:to>
      <xdr:col>22</xdr:col>
      <xdr:colOff>114300</xdr:colOff>
      <xdr:row>17</xdr:row>
      <xdr:rowOff>96234</xdr:rowOff>
    </xdr:to>
    <xdr:cxnSp macro="">
      <xdr:nvCxnSpPr>
        <xdr:cNvPr id="56" name="直線コネクタ 55"/>
        <xdr:cNvCxnSpPr/>
      </xdr:nvCxnSpPr>
      <xdr:spPr bwMode="auto">
        <a:xfrm flipV="1">
          <a:off x="3606800" y="3033725"/>
          <a:ext cx="698500" cy="24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163906</xdr:rowOff>
    </xdr:from>
    <xdr:to>
      <xdr:col>22</xdr:col>
      <xdr:colOff>165100</xdr:colOff>
      <xdr:row>17</xdr:row>
      <xdr:rowOff>94056</xdr:rowOff>
    </xdr:to>
    <xdr:sp macro="" textlink="">
      <xdr:nvSpPr>
        <xdr:cNvPr id="57" name="フローチャート: 判断 56"/>
        <xdr:cNvSpPr/>
      </xdr:nvSpPr>
      <xdr:spPr bwMode="auto">
        <a:xfrm>
          <a:off x="42545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104233</xdr:rowOff>
    </xdr:from>
    <xdr:ext cx="762000" cy="259045"/>
    <xdr:sp macro="" textlink="">
      <xdr:nvSpPr>
        <xdr:cNvPr id="58" name="テキスト ボックス 57"/>
        <xdr:cNvSpPr txBox="1"/>
      </xdr:nvSpPr>
      <xdr:spPr>
        <a:xfrm>
          <a:off x="3924300" y="272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69374</xdr:rowOff>
    </xdr:from>
    <xdr:to>
      <xdr:col>18</xdr:col>
      <xdr:colOff>177800</xdr:colOff>
      <xdr:row>17</xdr:row>
      <xdr:rowOff>96234</xdr:rowOff>
    </xdr:to>
    <xdr:cxnSp macro="">
      <xdr:nvCxnSpPr>
        <xdr:cNvPr id="59" name="直線コネクタ 58"/>
        <xdr:cNvCxnSpPr/>
      </xdr:nvCxnSpPr>
      <xdr:spPr bwMode="auto">
        <a:xfrm>
          <a:off x="2908300" y="3031649"/>
          <a:ext cx="698500" cy="26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13564</xdr:rowOff>
    </xdr:from>
    <xdr:to>
      <xdr:col>19</xdr:col>
      <xdr:colOff>38100</xdr:colOff>
      <xdr:row>17</xdr:row>
      <xdr:rowOff>115164</xdr:rowOff>
    </xdr:to>
    <xdr:sp macro="" textlink="">
      <xdr:nvSpPr>
        <xdr:cNvPr id="60" name="フローチャート: 判断 59"/>
        <xdr:cNvSpPr/>
      </xdr:nvSpPr>
      <xdr:spPr bwMode="auto">
        <a:xfrm>
          <a:off x="3556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125341</xdr:rowOff>
    </xdr:from>
    <xdr:ext cx="762000" cy="259045"/>
    <xdr:sp macro="" textlink="">
      <xdr:nvSpPr>
        <xdr:cNvPr id="61" name="テキスト ボックス 60"/>
        <xdr:cNvSpPr txBox="1"/>
      </xdr:nvSpPr>
      <xdr:spPr>
        <a:xfrm>
          <a:off x="3225800" y="274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52940</xdr:rowOff>
    </xdr:from>
    <xdr:to>
      <xdr:col>15</xdr:col>
      <xdr:colOff>101600</xdr:colOff>
      <xdr:row>17</xdr:row>
      <xdr:rowOff>154540</xdr:rowOff>
    </xdr:to>
    <xdr:sp macro="" textlink="">
      <xdr:nvSpPr>
        <xdr:cNvPr id="62" name="フローチャート: 判断 61"/>
        <xdr:cNvSpPr/>
      </xdr:nvSpPr>
      <xdr:spPr bwMode="auto">
        <a:xfrm>
          <a:off x="2857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139317</xdr:rowOff>
    </xdr:from>
    <xdr:ext cx="762000" cy="259045"/>
    <xdr:sp macro="" textlink="">
      <xdr:nvSpPr>
        <xdr:cNvPr id="63" name="テキスト ボックス 62"/>
        <xdr:cNvSpPr txBox="1"/>
      </xdr:nvSpPr>
      <xdr:spPr>
        <a:xfrm>
          <a:off x="25273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142551</xdr:rowOff>
    </xdr:from>
    <xdr:to>
      <xdr:col>29</xdr:col>
      <xdr:colOff>177800</xdr:colOff>
      <xdr:row>17</xdr:row>
      <xdr:rowOff>72701</xdr:rowOff>
    </xdr:to>
    <xdr:sp macro="" textlink="">
      <xdr:nvSpPr>
        <xdr:cNvPr id="69" name="楕円 68"/>
        <xdr:cNvSpPr/>
      </xdr:nvSpPr>
      <xdr:spPr bwMode="auto">
        <a:xfrm>
          <a:off x="5600700" y="2933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114628</xdr:rowOff>
    </xdr:from>
    <xdr:ext cx="762000" cy="259045"/>
    <xdr:sp macro="" textlink="">
      <xdr:nvSpPr>
        <xdr:cNvPr id="70" name="人口1人当たり決算額の推移該当値テキスト130"/>
        <xdr:cNvSpPr txBox="1"/>
      </xdr:nvSpPr>
      <xdr:spPr>
        <a:xfrm>
          <a:off x="5740400" y="290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168669</xdr:rowOff>
    </xdr:from>
    <xdr:to>
      <xdr:col>26</xdr:col>
      <xdr:colOff>101600</xdr:colOff>
      <xdr:row>17</xdr:row>
      <xdr:rowOff>98819</xdr:rowOff>
    </xdr:to>
    <xdr:sp macro="" textlink="">
      <xdr:nvSpPr>
        <xdr:cNvPr id="71" name="楕円 70"/>
        <xdr:cNvSpPr/>
      </xdr:nvSpPr>
      <xdr:spPr bwMode="auto">
        <a:xfrm>
          <a:off x="4953000" y="2959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83596</xdr:rowOff>
    </xdr:from>
    <xdr:ext cx="736600" cy="259045"/>
    <xdr:sp macro="" textlink="">
      <xdr:nvSpPr>
        <xdr:cNvPr id="72" name="テキスト ボックス 71"/>
        <xdr:cNvSpPr txBox="1"/>
      </xdr:nvSpPr>
      <xdr:spPr>
        <a:xfrm>
          <a:off x="4622800" y="3045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20650</xdr:rowOff>
    </xdr:from>
    <xdr:to>
      <xdr:col>22</xdr:col>
      <xdr:colOff>165100</xdr:colOff>
      <xdr:row>17</xdr:row>
      <xdr:rowOff>122250</xdr:rowOff>
    </xdr:to>
    <xdr:sp macro="" textlink="">
      <xdr:nvSpPr>
        <xdr:cNvPr id="73" name="楕円 72"/>
        <xdr:cNvSpPr/>
      </xdr:nvSpPr>
      <xdr:spPr bwMode="auto">
        <a:xfrm>
          <a:off x="4254500" y="2982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107027</xdr:rowOff>
    </xdr:from>
    <xdr:ext cx="762000" cy="259045"/>
    <xdr:sp macro="" textlink="">
      <xdr:nvSpPr>
        <xdr:cNvPr id="74" name="テキスト ボックス 73"/>
        <xdr:cNvSpPr txBox="1"/>
      </xdr:nvSpPr>
      <xdr:spPr>
        <a:xfrm>
          <a:off x="3924300" y="306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45434</xdr:rowOff>
    </xdr:from>
    <xdr:to>
      <xdr:col>19</xdr:col>
      <xdr:colOff>38100</xdr:colOff>
      <xdr:row>17</xdr:row>
      <xdr:rowOff>147034</xdr:rowOff>
    </xdr:to>
    <xdr:sp macro="" textlink="">
      <xdr:nvSpPr>
        <xdr:cNvPr id="75" name="楕円 74"/>
        <xdr:cNvSpPr/>
      </xdr:nvSpPr>
      <xdr:spPr bwMode="auto">
        <a:xfrm>
          <a:off x="3556000" y="3007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131811</xdr:rowOff>
    </xdr:from>
    <xdr:ext cx="762000" cy="259045"/>
    <xdr:sp macro="" textlink="">
      <xdr:nvSpPr>
        <xdr:cNvPr id="76" name="テキスト ボックス 75"/>
        <xdr:cNvSpPr txBox="1"/>
      </xdr:nvSpPr>
      <xdr:spPr>
        <a:xfrm>
          <a:off x="3225800" y="309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18574</xdr:rowOff>
    </xdr:from>
    <xdr:to>
      <xdr:col>15</xdr:col>
      <xdr:colOff>101600</xdr:colOff>
      <xdr:row>17</xdr:row>
      <xdr:rowOff>120174</xdr:rowOff>
    </xdr:to>
    <xdr:sp macro="" textlink="">
      <xdr:nvSpPr>
        <xdr:cNvPr id="77" name="楕円 76"/>
        <xdr:cNvSpPr/>
      </xdr:nvSpPr>
      <xdr:spPr bwMode="auto">
        <a:xfrm>
          <a:off x="2857500" y="2980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130351</xdr:rowOff>
    </xdr:from>
    <xdr:ext cx="762000" cy="259045"/>
    <xdr:sp macro="" textlink="">
      <xdr:nvSpPr>
        <xdr:cNvPr id="78" name="テキスト ボックス 77"/>
        <xdr:cNvSpPr txBox="1"/>
      </xdr:nvSpPr>
      <xdr:spPr>
        <a:xfrm>
          <a:off x="2527300" y="274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55677</xdr:rowOff>
    </xdr:from>
    <xdr:to>
      <xdr:col>29</xdr:col>
      <xdr:colOff>127000</xdr:colOff>
      <xdr:row>37</xdr:row>
      <xdr:rowOff>342021</xdr:rowOff>
    </xdr:to>
    <xdr:cxnSp macro="">
      <xdr:nvCxnSpPr>
        <xdr:cNvPr id="105" name="直線コネクタ 104"/>
        <xdr:cNvCxnSpPr/>
      </xdr:nvCxnSpPr>
      <xdr:spPr bwMode="auto">
        <a:xfrm flipV="1">
          <a:off x="5651500" y="6323127"/>
          <a:ext cx="0" cy="11435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314098</xdr:rowOff>
    </xdr:from>
    <xdr:ext cx="762000" cy="259045"/>
    <xdr:sp macro="" textlink="">
      <xdr:nvSpPr>
        <xdr:cNvPr id="106" name="人口1人当たり決算額の推移最小値テキスト445"/>
        <xdr:cNvSpPr txBox="1"/>
      </xdr:nvSpPr>
      <xdr:spPr>
        <a:xfrm>
          <a:off x="5740400" y="743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342021</xdr:rowOff>
    </xdr:from>
    <xdr:to>
      <xdr:col>30</xdr:col>
      <xdr:colOff>25400</xdr:colOff>
      <xdr:row>37</xdr:row>
      <xdr:rowOff>342021</xdr:rowOff>
    </xdr:to>
    <xdr:cxnSp macro="">
      <xdr:nvCxnSpPr>
        <xdr:cNvPr id="107" name="直線コネクタ 106"/>
        <xdr:cNvCxnSpPr/>
      </xdr:nvCxnSpPr>
      <xdr:spPr bwMode="auto">
        <a:xfrm>
          <a:off x="5562600" y="7466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142054</xdr:rowOff>
    </xdr:from>
    <xdr:ext cx="762000" cy="259045"/>
    <xdr:sp macro="" textlink="">
      <xdr:nvSpPr>
        <xdr:cNvPr id="108" name="人口1人当たり決算額の推移最大値テキスト445"/>
        <xdr:cNvSpPr txBox="1"/>
      </xdr:nvSpPr>
      <xdr:spPr>
        <a:xfrm>
          <a:off x="5740400" y="606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55677</xdr:rowOff>
    </xdr:from>
    <xdr:to>
      <xdr:col>30</xdr:col>
      <xdr:colOff>25400</xdr:colOff>
      <xdr:row>34</xdr:row>
      <xdr:rowOff>55677</xdr:rowOff>
    </xdr:to>
    <xdr:cxnSp macro="">
      <xdr:nvCxnSpPr>
        <xdr:cNvPr id="109" name="直線コネクタ 108"/>
        <xdr:cNvCxnSpPr/>
      </xdr:nvCxnSpPr>
      <xdr:spPr bwMode="auto">
        <a:xfrm>
          <a:off x="5562600" y="6323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69713</xdr:rowOff>
    </xdr:from>
    <xdr:to>
      <xdr:col>29</xdr:col>
      <xdr:colOff>127000</xdr:colOff>
      <xdr:row>37</xdr:row>
      <xdr:rowOff>153975</xdr:rowOff>
    </xdr:to>
    <xdr:cxnSp macro="">
      <xdr:nvCxnSpPr>
        <xdr:cNvPr id="110" name="直線コネクタ 109"/>
        <xdr:cNvCxnSpPr/>
      </xdr:nvCxnSpPr>
      <xdr:spPr bwMode="auto">
        <a:xfrm flipV="1">
          <a:off x="5003800" y="7194413"/>
          <a:ext cx="647700" cy="84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158335</xdr:rowOff>
    </xdr:from>
    <xdr:ext cx="762000" cy="259045"/>
    <xdr:sp macro="" textlink="">
      <xdr:nvSpPr>
        <xdr:cNvPr id="111" name="人口1人当たり決算額の推移平均値テキスト445"/>
        <xdr:cNvSpPr txBox="1"/>
      </xdr:nvSpPr>
      <xdr:spPr>
        <a:xfrm>
          <a:off x="5740400" y="6768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313258</xdr:rowOff>
    </xdr:from>
    <xdr:to>
      <xdr:col>29</xdr:col>
      <xdr:colOff>177800</xdr:colOff>
      <xdr:row>36</xdr:row>
      <xdr:rowOff>71958</xdr:rowOff>
    </xdr:to>
    <xdr:sp macro="" textlink="">
      <xdr:nvSpPr>
        <xdr:cNvPr id="112" name="フローチャート: 判断 111"/>
        <xdr:cNvSpPr/>
      </xdr:nvSpPr>
      <xdr:spPr bwMode="auto">
        <a:xfrm>
          <a:off x="5600700" y="6923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153975</xdr:rowOff>
    </xdr:from>
    <xdr:to>
      <xdr:col>26</xdr:col>
      <xdr:colOff>50800</xdr:colOff>
      <xdr:row>37</xdr:row>
      <xdr:rowOff>217525</xdr:rowOff>
    </xdr:to>
    <xdr:cxnSp macro="">
      <xdr:nvCxnSpPr>
        <xdr:cNvPr id="113" name="直線コネクタ 112"/>
        <xdr:cNvCxnSpPr/>
      </xdr:nvCxnSpPr>
      <xdr:spPr bwMode="auto">
        <a:xfrm flipV="1">
          <a:off x="4305300" y="7278675"/>
          <a:ext cx="698500" cy="63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327751</xdr:rowOff>
    </xdr:from>
    <xdr:to>
      <xdr:col>26</xdr:col>
      <xdr:colOff>101600</xdr:colOff>
      <xdr:row>36</xdr:row>
      <xdr:rowOff>86451</xdr:rowOff>
    </xdr:to>
    <xdr:sp macro="" textlink="">
      <xdr:nvSpPr>
        <xdr:cNvPr id="114" name="フローチャート: 判断 113"/>
        <xdr:cNvSpPr/>
      </xdr:nvSpPr>
      <xdr:spPr bwMode="auto">
        <a:xfrm>
          <a:off x="49530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96628</xdr:rowOff>
    </xdr:from>
    <xdr:ext cx="736600" cy="259045"/>
    <xdr:sp macro="" textlink="">
      <xdr:nvSpPr>
        <xdr:cNvPr id="115" name="テキスト ボックス 114"/>
        <xdr:cNvSpPr txBox="1"/>
      </xdr:nvSpPr>
      <xdr:spPr>
        <a:xfrm>
          <a:off x="4622800" y="6706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217525</xdr:rowOff>
    </xdr:from>
    <xdr:to>
      <xdr:col>22</xdr:col>
      <xdr:colOff>114300</xdr:colOff>
      <xdr:row>37</xdr:row>
      <xdr:rowOff>235128</xdr:rowOff>
    </xdr:to>
    <xdr:cxnSp macro="">
      <xdr:nvCxnSpPr>
        <xdr:cNvPr id="116" name="直線コネクタ 115"/>
        <xdr:cNvCxnSpPr/>
      </xdr:nvCxnSpPr>
      <xdr:spPr bwMode="auto">
        <a:xfrm flipV="1">
          <a:off x="3606800" y="7342225"/>
          <a:ext cx="698500" cy="17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17450</xdr:rowOff>
    </xdr:from>
    <xdr:to>
      <xdr:col>22</xdr:col>
      <xdr:colOff>165100</xdr:colOff>
      <xdr:row>36</xdr:row>
      <xdr:rowOff>119050</xdr:rowOff>
    </xdr:to>
    <xdr:sp macro="" textlink="">
      <xdr:nvSpPr>
        <xdr:cNvPr id="117" name="フローチャート: 判断 116"/>
        <xdr:cNvSpPr/>
      </xdr:nvSpPr>
      <xdr:spPr bwMode="auto">
        <a:xfrm>
          <a:off x="42545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129227</xdr:rowOff>
    </xdr:from>
    <xdr:ext cx="762000" cy="259045"/>
    <xdr:sp macro="" textlink="">
      <xdr:nvSpPr>
        <xdr:cNvPr id="118" name="テキスト ボックス 117"/>
        <xdr:cNvSpPr txBox="1"/>
      </xdr:nvSpPr>
      <xdr:spPr>
        <a:xfrm>
          <a:off x="3924300" y="67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235128</xdr:rowOff>
    </xdr:from>
    <xdr:to>
      <xdr:col>18</xdr:col>
      <xdr:colOff>177800</xdr:colOff>
      <xdr:row>37</xdr:row>
      <xdr:rowOff>241346</xdr:rowOff>
    </xdr:to>
    <xdr:cxnSp macro="">
      <xdr:nvCxnSpPr>
        <xdr:cNvPr id="119" name="直線コネクタ 118"/>
        <xdr:cNvCxnSpPr/>
      </xdr:nvCxnSpPr>
      <xdr:spPr bwMode="auto">
        <a:xfrm flipV="1">
          <a:off x="2908300" y="7359828"/>
          <a:ext cx="698500" cy="6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27966</xdr:rowOff>
    </xdr:from>
    <xdr:to>
      <xdr:col>19</xdr:col>
      <xdr:colOff>38100</xdr:colOff>
      <xdr:row>36</xdr:row>
      <xdr:rowOff>129566</xdr:rowOff>
    </xdr:to>
    <xdr:sp macro="" textlink="">
      <xdr:nvSpPr>
        <xdr:cNvPr id="120" name="フローチャート: 判断 119"/>
        <xdr:cNvSpPr/>
      </xdr:nvSpPr>
      <xdr:spPr bwMode="auto">
        <a:xfrm>
          <a:off x="3556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139743</xdr:rowOff>
    </xdr:from>
    <xdr:ext cx="762000" cy="259045"/>
    <xdr:sp macro="" textlink="">
      <xdr:nvSpPr>
        <xdr:cNvPr id="121" name="テキスト ボックス 120"/>
        <xdr:cNvSpPr txBox="1"/>
      </xdr:nvSpPr>
      <xdr:spPr>
        <a:xfrm>
          <a:off x="3225800" y="675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64953</xdr:rowOff>
    </xdr:from>
    <xdr:to>
      <xdr:col>15</xdr:col>
      <xdr:colOff>101600</xdr:colOff>
      <xdr:row>36</xdr:row>
      <xdr:rowOff>166553</xdr:rowOff>
    </xdr:to>
    <xdr:sp macro="" textlink="">
      <xdr:nvSpPr>
        <xdr:cNvPr id="122" name="フローチャート: 判断 121"/>
        <xdr:cNvSpPr/>
      </xdr:nvSpPr>
      <xdr:spPr bwMode="auto">
        <a:xfrm>
          <a:off x="2857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176730</xdr:rowOff>
    </xdr:from>
    <xdr:ext cx="762000" cy="259045"/>
    <xdr:sp macro="" textlink="">
      <xdr:nvSpPr>
        <xdr:cNvPr id="123" name="テキスト ボックス 122"/>
        <xdr:cNvSpPr txBox="1"/>
      </xdr:nvSpPr>
      <xdr:spPr>
        <a:xfrm>
          <a:off x="2527300" y="678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18913</xdr:rowOff>
    </xdr:from>
    <xdr:to>
      <xdr:col>29</xdr:col>
      <xdr:colOff>177800</xdr:colOff>
      <xdr:row>37</xdr:row>
      <xdr:rowOff>120513</xdr:rowOff>
    </xdr:to>
    <xdr:sp macro="" textlink="">
      <xdr:nvSpPr>
        <xdr:cNvPr id="129" name="楕円 128"/>
        <xdr:cNvSpPr/>
      </xdr:nvSpPr>
      <xdr:spPr bwMode="auto">
        <a:xfrm>
          <a:off x="5600700" y="7143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162440</xdr:rowOff>
    </xdr:from>
    <xdr:ext cx="762000" cy="259045"/>
    <xdr:sp macro="" textlink="">
      <xdr:nvSpPr>
        <xdr:cNvPr id="130" name="人口1人当たり決算額の推移該当値テキスト445"/>
        <xdr:cNvSpPr txBox="1"/>
      </xdr:nvSpPr>
      <xdr:spPr>
        <a:xfrm>
          <a:off x="5740400" y="711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103175</xdr:rowOff>
    </xdr:from>
    <xdr:to>
      <xdr:col>26</xdr:col>
      <xdr:colOff>101600</xdr:colOff>
      <xdr:row>37</xdr:row>
      <xdr:rowOff>204775</xdr:rowOff>
    </xdr:to>
    <xdr:sp macro="" textlink="">
      <xdr:nvSpPr>
        <xdr:cNvPr id="131" name="楕円 130"/>
        <xdr:cNvSpPr/>
      </xdr:nvSpPr>
      <xdr:spPr bwMode="auto">
        <a:xfrm>
          <a:off x="4953000" y="7227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189552</xdr:rowOff>
    </xdr:from>
    <xdr:ext cx="736600" cy="259045"/>
    <xdr:sp macro="" textlink="">
      <xdr:nvSpPr>
        <xdr:cNvPr id="132" name="テキスト ボックス 131"/>
        <xdr:cNvSpPr txBox="1"/>
      </xdr:nvSpPr>
      <xdr:spPr>
        <a:xfrm>
          <a:off x="4622800" y="7314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166725</xdr:rowOff>
    </xdr:from>
    <xdr:to>
      <xdr:col>22</xdr:col>
      <xdr:colOff>165100</xdr:colOff>
      <xdr:row>37</xdr:row>
      <xdr:rowOff>268325</xdr:rowOff>
    </xdr:to>
    <xdr:sp macro="" textlink="">
      <xdr:nvSpPr>
        <xdr:cNvPr id="133" name="楕円 132"/>
        <xdr:cNvSpPr/>
      </xdr:nvSpPr>
      <xdr:spPr bwMode="auto">
        <a:xfrm>
          <a:off x="4254500" y="7291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253102</xdr:rowOff>
    </xdr:from>
    <xdr:ext cx="762000" cy="259045"/>
    <xdr:sp macro="" textlink="">
      <xdr:nvSpPr>
        <xdr:cNvPr id="134" name="テキスト ボックス 133"/>
        <xdr:cNvSpPr txBox="1"/>
      </xdr:nvSpPr>
      <xdr:spPr>
        <a:xfrm>
          <a:off x="3924300" y="737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184328</xdr:rowOff>
    </xdr:from>
    <xdr:to>
      <xdr:col>19</xdr:col>
      <xdr:colOff>38100</xdr:colOff>
      <xdr:row>37</xdr:row>
      <xdr:rowOff>285928</xdr:rowOff>
    </xdr:to>
    <xdr:sp macro="" textlink="">
      <xdr:nvSpPr>
        <xdr:cNvPr id="135" name="楕円 134"/>
        <xdr:cNvSpPr/>
      </xdr:nvSpPr>
      <xdr:spPr bwMode="auto">
        <a:xfrm>
          <a:off x="3556000" y="7309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270705</xdr:rowOff>
    </xdr:from>
    <xdr:ext cx="762000" cy="259045"/>
    <xdr:sp macro="" textlink="">
      <xdr:nvSpPr>
        <xdr:cNvPr id="136" name="テキスト ボックス 135"/>
        <xdr:cNvSpPr txBox="1"/>
      </xdr:nvSpPr>
      <xdr:spPr>
        <a:xfrm>
          <a:off x="3225800" y="739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190546</xdr:rowOff>
    </xdr:from>
    <xdr:to>
      <xdr:col>15</xdr:col>
      <xdr:colOff>101600</xdr:colOff>
      <xdr:row>37</xdr:row>
      <xdr:rowOff>292146</xdr:rowOff>
    </xdr:to>
    <xdr:sp macro="" textlink="">
      <xdr:nvSpPr>
        <xdr:cNvPr id="137" name="楕円 136"/>
        <xdr:cNvSpPr/>
      </xdr:nvSpPr>
      <xdr:spPr bwMode="auto">
        <a:xfrm>
          <a:off x="2857500" y="7315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276923</xdr:rowOff>
    </xdr:from>
    <xdr:ext cx="762000" cy="259045"/>
    <xdr:sp macro="" textlink="">
      <xdr:nvSpPr>
        <xdr:cNvPr id="138" name="テキスト ボックス 137"/>
        <xdr:cNvSpPr txBox="1"/>
      </xdr:nvSpPr>
      <xdr:spPr>
        <a:xfrm>
          <a:off x="2527300" y="7401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愛媛県新居浜市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115,314
113,972
234.47
53,409,897
52,168,573
1,070,670
27,874,939
51,742,544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42393</xdr:rowOff>
    </xdr:from>
    <xdr:to>
      <xdr:col>24</xdr:col>
      <xdr:colOff>62865</xdr:colOff>
      <xdr:row>39</xdr:row>
      <xdr:rowOff>38430</xdr:rowOff>
    </xdr:to>
    <xdr:cxnSp macro="">
      <xdr:nvCxnSpPr>
        <xdr:cNvPr id="56" name="直線コネクタ 55"/>
        <xdr:cNvCxnSpPr/>
      </xdr:nvCxnSpPr>
      <xdr:spPr>
        <a:xfrm flipV="1">
          <a:off x="4633595" y="5185893"/>
          <a:ext cx="1270" cy="1539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42257</xdr:rowOff>
    </xdr:from>
    <xdr:ext cx="534377" cy="259045"/>
    <xdr:sp macro="" textlink="">
      <xdr:nvSpPr>
        <xdr:cNvPr id="57" name="人件費最小値テキスト"/>
        <xdr:cNvSpPr txBox="1"/>
      </xdr:nvSpPr>
      <xdr:spPr>
        <a:xfrm>
          <a:off x="4686300" y="672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38430</xdr:rowOff>
    </xdr:from>
    <xdr:to>
      <xdr:col>24</xdr:col>
      <xdr:colOff>152400</xdr:colOff>
      <xdr:row>39</xdr:row>
      <xdr:rowOff>38430</xdr:rowOff>
    </xdr:to>
    <xdr:cxnSp macro="">
      <xdr:nvCxnSpPr>
        <xdr:cNvPr id="58" name="直線コネクタ 57"/>
        <xdr:cNvCxnSpPr/>
      </xdr:nvCxnSpPr>
      <xdr:spPr>
        <a:xfrm>
          <a:off x="4546600" y="67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160520</xdr:rowOff>
    </xdr:from>
    <xdr:ext cx="534377" cy="259045"/>
    <xdr:sp macro="" textlink="">
      <xdr:nvSpPr>
        <xdr:cNvPr id="59" name="人件費最大値テキスト"/>
        <xdr:cNvSpPr txBox="1"/>
      </xdr:nvSpPr>
      <xdr:spPr>
        <a:xfrm>
          <a:off x="4686300" y="496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42393</xdr:rowOff>
    </xdr:from>
    <xdr:to>
      <xdr:col>24</xdr:col>
      <xdr:colOff>152400</xdr:colOff>
      <xdr:row>30</xdr:row>
      <xdr:rowOff>42393</xdr:rowOff>
    </xdr:to>
    <xdr:cxnSp macro="">
      <xdr:nvCxnSpPr>
        <xdr:cNvPr id="60" name="直線コネクタ 59"/>
        <xdr:cNvCxnSpPr/>
      </xdr:nvCxnSpPr>
      <xdr:spPr>
        <a:xfrm>
          <a:off x="4546600" y="51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2616</xdr:rowOff>
    </xdr:from>
    <xdr:to>
      <xdr:col>24</xdr:col>
      <xdr:colOff>63500</xdr:colOff>
      <xdr:row>34</xdr:row>
      <xdr:rowOff>59690</xdr:rowOff>
    </xdr:to>
    <xdr:cxnSp macro="">
      <xdr:nvCxnSpPr>
        <xdr:cNvPr id="61" name="直線コネクタ 60"/>
        <xdr:cNvCxnSpPr/>
      </xdr:nvCxnSpPr>
      <xdr:spPr>
        <a:xfrm flipV="1">
          <a:off x="3797300" y="5831916"/>
          <a:ext cx="838200" cy="5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38866</xdr:rowOff>
    </xdr:from>
    <xdr:ext cx="534377" cy="259045"/>
    <xdr:sp macro="" textlink="">
      <xdr:nvSpPr>
        <xdr:cNvPr id="62" name="人件費平均値テキスト"/>
        <xdr:cNvSpPr txBox="1"/>
      </xdr:nvSpPr>
      <xdr:spPr>
        <a:xfrm>
          <a:off x="4686300" y="603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60439</xdr:rowOff>
    </xdr:from>
    <xdr:to>
      <xdr:col>24</xdr:col>
      <xdr:colOff>114300</xdr:colOff>
      <xdr:row>35</xdr:row>
      <xdr:rowOff>162039</xdr:rowOff>
    </xdr:to>
    <xdr:sp macro="" textlink="">
      <xdr:nvSpPr>
        <xdr:cNvPr id="63" name="フローチャート: 判断 62"/>
        <xdr:cNvSpPr/>
      </xdr:nvSpPr>
      <xdr:spPr>
        <a:xfrm>
          <a:off x="4584700" y="606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59690</xdr:rowOff>
    </xdr:from>
    <xdr:to>
      <xdr:col>19</xdr:col>
      <xdr:colOff>177800</xdr:colOff>
      <xdr:row>34</xdr:row>
      <xdr:rowOff>109677</xdr:rowOff>
    </xdr:to>
    <xdr:cxnSp macro="">
      <xdr:nvCxnSpPr>
        <xdr:cNvPr id="64" name="直線コネクタ 63"/>
        <xdr:cNvCxnSpPr/>
      </xdr:nvCxnSpPr>
      <xdr:spPr>
        <a:xfrm flipV="1">
          <a:off x="2908300" y="5888990"/>
          <a:ext cx="889000" cy="4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61049</xdr:rowOff>
    </xdr:from>
    <xdr:to>
      <xdr:col>20</xdr:col>
      <xdr:colOff>38100</xdr:colOff>
      <xdr:row>35</xdr:row>
      <xdr:rowOff>162649</xdr:rowOff>
    </xdr:to>
    <xdr:sp macro="" textlink="">
      <xdr:nvSpPr>
        <xdr:cNvPr id="65" name="フローチャート: 判断 64"/>
        <xdr:cNvSpPr/>
      </xdr:nvSpPr>
      <xdr:spPr>
        <a:xfrm>
          <a:off x="37465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153776</xdr:rowOff>
    </xdr:from>
    <xdr:ext cx="534377" cy="259045"/>
    <xdr:sp macro="" textlink="">
      <xdr:nvSpPr>
        <xdr:cNvPr id="66" name="テキスト ボックス 65"/>
        <xdr:cNvSpPr txBox="1"/>
      </xdr:nvSpPr>
      <xdr:spPr>
        <a:xfrm>
          <a:off x="3530111" y="61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109677</xdr:rowOff>
    </xdr:from>
    <xdr:to>
      <xdr:col>15</xdr:col>
      <xdr:colOff>50800</xdr:colOff>
      <xdr:row>36</xdr:row>
      <xdr:rowOff>6502</xdr:rowOff>
    </xdr:to>
    <xdr:cxnSp macro="">
      <xdr:nvCxnSpPr>
        <xdr:cNvPr id="67" name="直線コネクタ 66"/>
        <xdr:cNvCxnSpPr/>
      </xdr:nvCxnSpPr>
      <xdr:spPr>
        <a:xfrm flipV="1">
          <a:off x="2019300" y="5938977"/>
          <a:ext cx="889000" cy="23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171005</xdr:rowOff>
    </xdr:from>
    <xdr:to>
      <xdr:col>15</xdr:col>
      <xdr:colOff>101600</xdr:colOff>
      <xdr:row>36</xdr:row>
      <xdr:rowOff>101155</xdr:rowOff>
    </xdr:to>
    <xdr:sp macro="" textlink="">
      <xdr:nvSpPr>
        <xdr:cNvPr id="68" name="フローチャート: 判断 67"/>
        <xdr:cNvSpPr/>
      </xdr:nvSpPr>
      <xdr:spPr>
        <a:xfrm>
          <a:off x="2857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92282</xdr:rowOff>
    </xdr:from>
    <xdr:ext cx="534377" cy="259045"/>
    <xdr:sp macro="" textlink="">
      <xdr:nvSpPr>
        <xdr:cNvPr id="69" name="テキスト ボックス 68"/>
        <xdr:cNvSpPr txBox="1"/>
      </xdr:nvSpPr>
      <xdr:spPr>
        <a:xfrm>
          <a:off x="2641111" y="62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146063</xdr:rowOff>
    </xdr:from>
    <xdr:to>
      <xdr:col>10</xdr:col>
      <xdr:colOff>114300</xdr:colOff>
      <xdr:row>36</xdr:row>
      <xdr:rowOff>6502</xdr:rowOff>
    </xdr:to>
    <xdr:cxnSp macro="">
      <xdr:nvCxnSpPr>
        <xdr:cNvPr id="70" name="直線コネクタ 69"/>
        <xdr:cNvCxnSpPr/>
      </xdr:nvCxnSpPr>
      <xdr:spPr>
        <a:xfrm>
          <a:off x="1130300" y="6146813"/>
          <a:ext cx="889000" cy="3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82309</xdr:rowOff>
    </xdr:from>
    <xdr:to>
      <xdr:col>10</xdr:col>
      <xdr:colOff>165100</xdr:colOff>
      <xdr:row>38</xdr:row>
      <xdr:rowOff>12458</xdr:rowOff>
    </xdr:to>
    <xdr:sp macro="" textlink="">
      <xdr:nvSpPr>
        <xdr:cNvPr id="71" name="フローチャート: 判断 70"/>
        <xdr:cNvSpPr/>
      </xdr:nvSpPr>
      <xdr:spPr>
        <a:xfrm>
          <a:off x="1968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3586</xdr:rowOff>
    </xdr:from>
    <xdr:ext cx="534377" cy="259045"/>
    <xdr:sp macro="" textlink="">
      <xdr:nvSpPr>
        <xdr:cNvPr id="72" name="テキスト ボックス 71"/>
        <xdr:cNvSpPr txBox="1"/>
      </xdr:nvSpPr>
      <xdr:spPr>
        <a:xfrm>
          <a:off x="1752111" y="65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106464</xdr:rowOff>
    </xdr:from>
    <xdr:to>
      <xdr:col>6</xdr:col>
      <xdr:colOff>38100</xdr:colOff>
      <xdr:row>38</xdr:row>
      <xdr:rowOff>36614</xdr:rowOff>
    </xdr:to>
    <xdr:sp macro="" textlink="">
      <xdr:nvSpPr>
        <xdr:cNvPr id="73" name="フローチャート: 判断 72"/>
        <xdr:cNvSpPr/>
      </xdr:nvSpPr>
      <xdr:spPr>
        <a:xfrm>
          <a:off x="1079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27741</xdr:rowOff>
    </xdr:from>
    <xdr:ext cx="534377" cy="259045"/>
    <xdr:sp macro="" textlink="">
      <xdr:nvSpPr>
        <xdr:cNvPr id="74" name="テキスト ボックス 73"/>
        <xdr:cNvSpPr txBox="1"/>
      </xdr:nvSpPr>
      <xdr:spPr>
        <a:xfrm>
          <a:off x="863111" y="65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123266</xdr:rowOff>
    </xdr:from>
    <xdr:to>
      <xdr:col>24</xdr:col>
      <xdr:colOff>114300</xdr:colOff>
      <xdr:row>34</xdr:row>
      <xdr:rowOff>53416</xdr:rowOff>
    </xdr:to>
    <xdr:sp macro="" textlink="">
      <xdr:nvSpPr>
        <xdr:cNvPr id="80" name="楕円 79"/>
        <xdr:cNvSpPr/>
      </xdr:nvSpPr>
      <xdr:spPr>
        <a:xfrm>
          <a:off x="4584700" y="578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146143</xdr:rowOff>
    </xdr:from>
    <xdr:ext cx="534377" cy="259045"/>
    <xdr:sp macro="" textlink="">
      <xdr:nvSpPr>
        <xdr:cNvPr id="81" name="人件費該当値テキスト"/>
        <xdr:cNvSpPr txBox="1"/>
      </xdr:nvSpPr>
      <xdr:spPr>
        <a:xfrm>
          <a:off x="4686300" y="563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8890</xdr:rowOff>
    </xdr:from>
    <xdr:to>
      <xdr:col>20</xdr:col>
      <xdr:colOff>38100</xdr:colOff>
      <xdr:row>34</xdr:row>
      <xdr:rowOff>110490</xdr:rowOff>
    </xdr:to>
    <xdr:sp macro="" textlink="">
      <xdr:nvSpPr>
        <xdr:cNvPr id="82" name="楕円 81"/>
        <xdr:cNvSpPr/>
      </xdr:nvSpPr>
      <xdr:spPr>
        <a:xfrm>
          <a:off x="3746500" y="58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127017</xdr:rowOff>
    </xdr:from>
    <xdr:ext cx="534377" cy="259045"/>
    <xdr:sp macro="" textlink="">
      <xdr:nvSpPr>
        <xdr:cNvPr id="83" name="テキスト ボックス 82"/>
        <xdr:cNvSpPr txBox="1"/>
      </xdr:nvSpPr>
      <xdr:spPr>
        <a:xfrm>
          <a:off x="3530111" y="56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58877</xdr:rowOff>
    </xdr:from>
    <xdr:to>
      <xdr:col>15</xdr:col>
      <xdr:colOff>101600</xdr:colOff>
      <xdr:row>34</xdr:row>
      <xdr:rowOff>160477</xdr:rowOff>
    </xdr:to>
    <xdr:sp macro="" textlink="">
      <xdr:nvSpPr>
        <xdr:cNvPr id="84" name="楕円 83"/>
        <xdr:cNvSpPr/>
      </xdr:nvSpPr>
      <xdr:spPr>
        <a:xfrm>
          <a:off x="2857500" y="588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5554</xdr:rowOff>
    </xdr:from>
    <xdr:ext cx="534377" cy="259045"/>
    <xdr:sp macro="" textlink="">
      <xdr:nvSpPr>
        <xdr:cNvPr id="85" name="テキスト ボックス 84"/>
        <xdr:cNvSpPr txBox="1"/>
      </xdr:nvSpPr>
      <xdr:spPr>
        <a:xfrm>
          <a:off x="2641111" y="566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127152</xdr:rowOff>
    </xdr:from>
    <xdr:to>
      <xdr:col>10</xdr:col>
      <xdr:colOff>165100</xdr:colOff>
      <xdr:row>36</xdr:row>
      <xdr:rowOff>57302</xdr:rowOff>
    </xdr:to>
    <xdr:sp macro="" textlink="">
      <xdr:nvSpPr>
        <xdr:cNvPr id="86" name="楕円 85"/>
        <xdr:cNvSpPr/>
      </xdr:nvSpPr>
      <xdr:spPr>
        <a:xfrm>
          <a:off x="1968500" y="612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73829</xdr:rowOff>
    </xdr:from>
    <xdr:ext cx="534377" cy="259045"/>
    <xdr:sp macro="" textlink="">
      <xdr:nvSpPr>
        <xdr:cNvPr id="87" name="テキスト ボックス 86"/>
        <xdr:cNvSpPr txBox="1"/>
      </xdr:nvSpPr>
      <xdr:spPr>
        <a:xfrm>
          <a:off x="1752111" y="590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95263</xdr:rowOff>
    </xdr:from>
    <xdr:to>
      <xdr:col>6</xdr:col>
      <xdr:colOff>38100</xdr:colOff>
      <xdr:row>36</xdr:row>
      <xdr:rowOff>25413</xdr:rowOff>
    </xdr:to>
    <xdr:sp macro="" textlink="">
      <xdr:nvSpPr>
        <xdr:cNvPr id="88" name="楕円 87"/>
        <xdr:cNvSpPr/>
      </xdr:nvSpPr>
      <xdr:spPr>
        <a:xfrm>
          <a:off x="1079500" y="609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41940</xdr:rowOff>
    </xdr:from>
    <xdr:ext cx="534377" cy="259045"/>
    <xdr:sp macro="" textlink="">
      <xdr:nvSpPr>
        <xdr:cNvPr id="89" name="テキスト ボックス 88"/>
        <xdr:cNvSpPr txBox="1"/>
      </xdr:nvSpPr>
      <xdr:spPr>
        <a:xfrm>
          <a:off x="863111" y="587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48750</xdr:rowOff>
    </xdr:from>
    <xdr:to>
      <xdr:col>24</xdr:col>
      <xdr:colOff>62865</xdr:colOff>
      <xdr:row>59</xdr:row>
      <xdr:rowOff>115370</xdr:rowOff>
    </xdr:to>
    <xdr:cxnSp macro="">
      <xdr:nvCxnSpPr>
        <xdr:cNvPr id="116" name="直線コネクタ 115"/>
        <xdr:cNvCxnSpPr/>
      </xdr:nvCxnSpPr>
      <xdr:spPr>
        <a:xfrm flipV="1">
          <a:off x="4633595" y="8792700"/>
          <a:ext cx="1270" cy="143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119197</xdr:rowOff>
    </xdr:from>
    <xdr:ext cx="534377" cy="259045"/>
    <xdr:sp macro="" textlink="">
      <xdr:nvSpPr>
        <xdr:cNvPr id="117" name="物件費最小値テキスト"/>
        <xdr:cNvSpPr txBox="1"/>
      </xdr:nvSpPr>
      <xdr:spPr>
        <a:xfrm>
          <a:off x="4686300" y="1023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115370</xdr:rowOff>
    </xdr:from>
    <xdr:to>
      <xdr:col>24</xdr:col>
      <xdr:colOff>152400</xdr:colOff>
      <xdr:row>59</xdr:row>
      <xdr:rowOff>115370</xdr:rowOff>
    </xdr:to>
    <xdr:cxnSp macro="">
      <xdr:nvCxnSpPr>
        <xdr:cNvPr id="118" name="直線コネクタ 117"/>
        <xdr:cNvCxnSpPr/>
      </xdr:nvCxnSpPr>
      <xdr:spPr>
        <a:xfrm>
          <a:off x="4546600" y="1023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166877</xdr:rowOff>
    </xdr:from>
    <xdr:ext cx="534377" cy="259045"/>
    <xdr:sp macro="" textlink="">
      <xdr:nvSpPr>
        <xdr:cNvPr id="119" name="物件費最大値テキスト"/>
        <xdr:cNvSpPr txBox="1"/>
      </xdr:nvSpPr>
      <xdr:spPr>
        <a:xfrm>
          <a:off x="4686300" y="856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48750</xdr:rowOff>
    </xdr:from>
    <xdr:to>
      <xdr:col>24</xdr:col>
      <xdr:colOff>152400</xdr:colOff>
      <xdr:row>51</xdr:row>
      <xdr:rowOff>48750</xdr:rowOff>
    </xdr:to>
    <xdr:cxnSp macro="">
      <xdr:nvCxnSpPr>
        <xdr:cNvPr id="120" name="直線コネクタ 119"/>
        <xdr:cNvCxnSpPr/>
      </xdr:nvCxnSpPr>
      <xdr:spPr>
        <a:xfrm>
          <a:off x="4546600" y="879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100936</xdr:rowOff>
    </xdr:from>
    <xdr:to>
      <xdr:col>24</xdr:col>
      <xdr:colOff>63500</xdr:colOff>
      <xdr:row>55</xdr:row>
      <xdr:rowOff>117134</xdr:rowOff>
    </xdr:to>
    <xdr:cxnSp macro="">
      <xdr:nvCxnSpPr>
        <xdr:cNvPr id="121" name="直線コネクタ 120"/>
        <xdr:cNvCxnSpPr/>
      </xdr:nvCxnSpPr>
      <xdr:spPr>
        <a:xfrm>
          <a:off x="3797300" y="9530686"/>
          <a:ext cx="838200" cy="1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149689</xdr:rowOff>
    </xdr:from>
    <xdr:ext cx="534377" cy="259045"/>
    <xdr:sp macro="" textlink="">
      <xdr:nvSpPr>
        <xdr:cNvPr id="122" name="物件費平均値テキスト"/>
        <xdr:cNvSpPr txBox="1"/>
      </xdr:nvSpPr>
      <xdr:spPr>
        <a:xfrm>
          <a:off x="4686300" y="9579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171262</xdr:rowOff>
    </xdr:from>
    <xdr:to>
      <xdr:col>24</xdr:col>
      <xdr:colOff>114300</xdr:colOff>
      <xdr:row>56</xdr:row>
      <xdr:rowOff>101412</xdr:rowOff>
    </xdr:to>
    <xdr:sp macro="" textlink="">
      <xdr:nvSpPr>
        <xdr:cNvPr id="123" name="フローチャート: 判断 122"/>
        <xdr:cNvSpPr/>
      </xdr:nvSpPr>
      <xdr:spPr>
        <a:xfrm>
          <a:off x="4584700" y="960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100936</xdr:rowOff>
    </xdr:from>
    <xdr:to>
      <xdr:col>19</xdr:col>
      <xdr:colOff>177800</xdr:colOff>
      <xdr:row>57</xdr:row>
      <xdr:rowOff>25204</xdr:rowOff>
    </xdr:to>
    <xdr:cxnSp macro="">
      <xdr:nvCxnSpPr>
        <xdr:cNvPr id="124" name="直線コネクタ 123"/>
        <xdr:cNvCxnSpPr/>
      </xdr:nvCxnSpPr>
      <xdr:spPr>
        <a:xfrm flipV="1">
          <a:off x="2908300" y="9530686"/>
          <a:ext cx="889000" cy="26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113622</xdr:rowOff>
    </xdr:from>
    <xdr:to>
      <xdr:col>20</xdr:col>
      <xdr:colOff>38100</xdr:colOff>
      <xdr:row>57</xdr:row>
      <xdr:rowOff>43772</xdr:rowOff>
    </xdr:to>
    <xdr:sp macro="" textlink="">
      <xdr:nvSpPr>
        <xdr:cNvPr id="125" name="フローチャート: 判断 124"/>
        <xdr:cNvSpPr/>
      </xdr:nvSpPr>
      <xdr:spPr>
        <a:xfrm>
          <a:off x="3746500" y="971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34899</xdr:rowOff>
    </xdr:from>
    <xdr:ext cx="534377" cy="259045"/>
    <xdr:sp macro="" textlink="">
      <xdr:nvSpPr>
        <xdr:cNvPr id="126" name="テキスト ボックス 125"/>
        <xdr:cNvSpPr txBox="1"/>
      </xdr:nvSpPr>
      <xdr:spPr>
        <a:xfrm>
          <a:off x="3530111" y="980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25204</xdr:rowOff>
    </xdr:from>
    <xdr:to>
      <xdr:col>15</xdr:col>
      <xdr:colOff>50800</xdr:colOff>
      <xdr:row>57</xdr:row>
      <xdr:rowOff>148844</xdr:rowOff>
    </xdr:to>
    <xdr:cxnSp macro="">
      <xdr:nvCxnSpPr>
        <xdr:cNvPr id="127" name="直線コネクタ 126"/>
        <xdr:cNvCxnSpPr/>
      </xdr:nvCxnSpPr>
      <xdr:spPr>
        <a:xfrm flipV="1">
          <a:off x="2019300" y="9797854"/>
          <a:ext cx="889000" cy="12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94713</xdr:rowOff>
    </xdr:from>
    <xdr:to>
      <xdr:col>15</xdr:col>
      <xdr:colOff>101600</xdr:colOff>
      <xdr:row>58</xdr:row>
      <xdr:rowOff>24863</xdr:rowOff>
    </xdr:to>
    <xdr:sp macro="" textlink="">
      <xdr:nvSpPr>
        <xdr:cNvPr id="128" name="フローチャート: 判断 127"/>
        <xdr:cNvSpPr/>
      </xdr:nvSpPr>
      <xdr:spPr>
        <a:xfrm>
          <a:off x="2857500" y="986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15990</xdr:rowOff>
    </xdr:from>
    <xdr:ext cx="534377" cy="259045"/>
    <xdr:sp macro="" textlink="">
      <xdr:nvSpPr>
        <xdr:cNvPr id="129" name="テキスト ボックス 128"/>
        <xdr:cNvSpPr txBox="1"/>
      </xdr:nvSpPr>
      <xdr:spPr>
        <a:xfrm>
          <a:off x="2641111" y="996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148844</xdr:rowOff>
    </xdr:from>
    <xdr:to>
      <xdr:col>10</xdr:col>
      <xdr:colOff>114300</xdr:colOff>
      <xdr:row>58</xdr:row>
      <xdr:rowOff>84085</xdr:rowOff>
    </xdr:to>
    <xdr:cxnSp macro="">
      <xdr:nvCxnSpPr>
        <xdr:cNvPr id="130" name="直線コネクタ 129"/>
        <xdr:cNvCxnSpPr/>
      </xdr:nvCxnSpPr>
      <xdr:spPr>
        <a:xfrm flipV="1">
          <a:off x="1130300" y="9921494"/>
          <a:ext cx="889000" cy="10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95431</xdr:rowOff>
    </xdr:from>
    <xdr:to>
      <xdr:col>10</xdr:col>
      <xdr:colOff>165100</xdr:colOff>
      <xdr:row>58</xdr:row>
      <xdr:rowOff>25581</xdr:rowOff>
    </xdr:to>
    <xdr:sp macro="" textlink="">
      <xdr:nvSpPr>
        <xdr:cNvPr id="131" name="フローチャート: 判断 130"/>
        <xdr:cNvSpPr/>
      </xdr:nvSpPr>
      <xdr:spPr>
        <a:xfrm>
          <a:off x="19685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42108</xdr:rowOff>
    </xdr:from>
    <xdr:ext cx="534377" cy="259045"/>
    <xdr:sp macro="" textlink="">
      <xdr:nvSpPr>
        <xdr:cNvPr id="132" name="テキスト ボックス 131"/>
        <xdr:cNvSpPr txBox="1"/>
      </xdr:nvSpPr>
      <xdr:spPr>
        <a:xfrm>
          <a:off x="1752111" y="964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20124</xdr:rowOff>
    </xdr:from>
    <xdr:to>
      <xdr:col>6</xdr:col>
      <xdr:colOff>38100</xdr:colOff>
      <xdr:row>58</xdr:row>
      <xdr:rowOff>121724</xdr:rowOff>
    </xdr:to>
    <xdr:sp macro="" textlink="">
      <xdr:nvSpPr>
        <xdr:cNvPr id="133" name="フローチャート: 判断 132"/>
        <xdr:cNvSpPr/>
      </xdr:nvSpPr>
      <xdr:spPr>
        <a:xfrm>
          <a:off x="1079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138251</xdr:rowOff>
    </xdr:from>
    <xdr:ext cx="534377" cy="259045"/>
    <xdr:sp macro="" textlink="">
      <xdr:nvSpPr>
        <xdr:cNvPr id="134" name="テキスト ボックス 133"/>
        <xdr:cNvSpPr txBox="1"/>
      </xdr:nvSpPr>
      <xdr:spPr>
        <a:xfrm>
          <a:off x="863111" y="97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66334</xdr:rowOff>
    </xdr:from>
    <xdr:to>
      <xdr:col>24</xdr:col>
      <xdr:colOff>114300</xdr:colOff>
      <xdr:row>55</xdr:row>
      <xdr:rowOff>167934</xdr:rowOff>
    </xdr:to>
    <xdr:sp macro="" textlink="">
      <xdr:nvSpPr>
        <xdr:cNvPr id="140" name="楕円 139"/>
        <xdr:cNvSpPr/>
      </xdr:nvSpPr>
      <xdr:spPr>
        <a:xfrm>
          <a:off x="4584700" y="949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89211</xdr:rowOff>
    </xdr:from>
    <xdr:ext cx="534377" cy="259045"/>
    <xdr:sp macro="" textlink="">
      <xdr:nvSpPr>
        <xdr:cNvPr id="141" name="物件費該当値テキスト"/>
        <xdr:cNvSpPr txBox="1"/>
      </xdr:nvSpPr>
      <xdr:spPr>
        <a:xfrm>
          <a:off x="4686300" y="934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50136</xdr:rowOff>
    </xdr:from>
    <xdr:to>
      <xdr:col>20</xdr:col>
      <xdr:colOff>38100</xdr:colOff>
      <xdr:row>55</xdr:row>
      <xdr:rowOff>151736</xdr:rowOff>
    </xdr:to>
    <xdr:sp macro="" textlink="">
      <xdr:nvSpPr>
        <xdr:cNvPr id="142" name="楕円 141"/>
        <xdr:cNvSpPr/>
      </xdr:nvSpPr>
      <xdr:spPr>
        <a:xfrm>
          <a:off x="3746500" y="94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168263</xdr:rowOff>
    </xdr:from>
    <xdr:ext cx="534377" cy="259045"/>
    <xdr:sp macro="" textlink="">
      <xdr:nvSpPr>
        <xdr:cNvPr id="143" name="テキスト ボックス 142"/>
        <xdr:cNvSpPr txBox="1"/>
      </xdr:nvSpPr>
      <xdr:spPr>
        <a:xfrm>
          <a:off x="3530111" y="925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145854</xdr:rowOff>
    </xdr:from>
    <xdr:to>
      <xdr:col>15</xdr:col>
      <xdr:colOff>101600</xdr:colOff>
      <xdr:row>57</xdr:row>
      <xdr:rowOff>76004</xdr:rowOff>
    </xdr:to>
    <xdr:sp macro="" textlink="">
      <xdr:nvSpPr>
        <xdr:cNvPr id="144" name="楕円 143"/>
        <xdr:cNvSpPr/>
      </xdr:nvSpPr>
      <xdr:spPr>
        <a:xfrm>
          <a:off x="2857500" y="974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92531</xdr:rowOff>
    </xdr:from>
    <xdr:ext cx="534377" cy="259045"/>
    <xdr:sp macro="" textlink="">
      <xdr:nvSpPr>
        <xdr:cNvPr id="145" name="テキスト ボックス 144"/>
        <xdr:cNvSpPr txBox="1"/>
      </xdr:nvSpPr>
      <xdr:spPr>
        <a:xfrm>
          <a:off x="2641111" y="952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98044</xdr:rowOff>
    </xdr:from>
    <xdr:to>
      <xdr:col>10</xdr:col>
      <xdr:colOff>165100</xdr:colOff>
      <xdr:row>58</xdr:row>
      <xdr:rowOff>28194</xdr:rowOff>
    </xdr:to>
    <xdr:sp macro="" textlink="">
      <xdr:nvSpPr>
        <xdr:cNvPr id="146" name="楕円 145"/>
        <xdr:cNvSpPr/>
      </xdr:nvSpPr>
      <xdr:spPr>
        <a:xfrm>
          <a:off x="1968500" y="98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19321</xdr:rowOff>
    </xdr:from>
    <xdr:ext cx="534377" cy="259045"/>
    <xdr:sp macro="" textlink="">
      <xdr:nvSpPr>
        <xdr:cNvPr id="147" name="テキスト ボックス 146"/>
        <xdr:cNvSpPr txBox="1"/>
      </xdr:nvSpPr>
      <xdr:spPr>
        <a:xfrm>
          <a:off x="1752111" y="996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33285</xdr:rowOff>
    </xdr:from>
    <xdr:to>
      <xdr:col>6</xdr:col>
      <xdr:colOff>38100</xdr:colOff>
      <xdr:row>58</xdr:row>
      <xdr:rowOff>134885</xdr:rowOff>
    </xdr:to>
    <xdr:sp macro="" textlink="">
      <xdr:nvSpPr>
        <xdr:cNvPr id="148" name="楕円 147"/>
        <xdr:cNvSpPr/>
      </xdr:nvSpPr>
      <xdr:spPr>
        <a:xfrm>
          <a:off x="1079500" y="997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126012</xdr:rowOff>
    </xdr:from>
    <xdr:ext cx="534377" cy="259045"/>
    <xdr:sp macro="" textlink="">
      <xdr:nvSpPr>
        <xdr:cNvPr id="149" name="テキスト ボックス 148"/>
        <xdr:cNvSpPr txBox="1"/>
      </xdr:nvSpPr>
      <xdr:spPr>
        <a:xfrm>
          <a:off x="863111" y="1007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1397</xdr:rowOff>
    </xdr:from>
    <xdr:to>
      <xdr:col>24</xdr:col>
      <xdr:colOff>62865</xdr:colOff>
      <xdr:row>78</xdr:row>
      <xdr:rowOff>31114</xdr:rowOff>
    </xdr:to>
    <xdr:cxnSp macro="">
      <xdr:nvCxnSpPr>
        <xdr:cNvPr id="173" name="直線コネクタ 172"/>
        <xdr:cNvCxnSpPr/>
      </xdr:nvCxnSpPr>
      <xdr:spPr>
        <a:xfrm flipV="1">
          <a:off x="4633595" y="12002897"/>
          <a:ext cx="1270" cy="1401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34941</xdr:rowOff>
    </xdr:from>
    <xdr:ext cx="469744" cy="259045"/>
    <xdr:sp macro="" textlink="">
      <xdr:nvSpPr>
        <xdr:cNvPr id="174" name="維持補修費最小値テキスト"/>
        <xdr:cNvSpPr txBox="1"/>
      </xdr:nvSpPr>
      <xdr:spPr>
        <a:xfrm>
          <a:off x="4686300" y="1340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31114</xdr:rowOff>
    </xdr:from>
    <xdr:to>
      <xdr:col>24</xdr:col>
      <xdr:colOff>152400</xdr:colOff>
      <xdr:row>78</xdr:row>
      <xdr:rowOff>31114</xdr:rowOff>
    </xdr:to>
    <xdr:cxnSp macro="">
      <xdr:nvCxnSpPr>
        <xdr:cNvPr id="175" name="直線コネクタ 174"/>
        <xdr:cNvCxnSpPr/>
      </xdr:nvCxnSpPr>
      <xdr:spPr>
        <a:xfrm>
          <a:off x="4546600" y="1340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119524</xdr:rowOff>
    </xdr:from>
    <xdr:ext cx="534377" cy="259045"/>
    <xdr:sp macro="" textlink="">
      <xdr:nvSpPr>
        <xdr:cNvPr id="176" name="維持補修費最大値テキスト"/>
        <xdr:cNvSpPr txBox="1"/>
      </xdr:nvSpPr>
      <xdr:spPr>
        <a:xfrm>
          <a:off x="4686300" y="1177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1397</xdr:rowOff>
    </xdr:from>
    <xdr:to>
      <xdr:col>24</xdr:col>
      <xdr:colOff>152400</xdr:colOff>
      <xdr:row>70</xdr:row>
      <xdr:rowOff>1397</xdr:rowOff>
    </xdr:to>
    <xdr:cxnSp macro="">
      <xdr:nvCxnSpPr>
        <xdr:cNvPr id="177" name="直線コネクタ 176"/>
        <xdr:cNvCxnSpPr/>
      </xdr:nvCxnSpPr>
      <xdr:spPr>
        <a:xfrm>
          <a:off x="4546600" y="1200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132207</xdr:rowOff>
    </xdr:from>
    <xdr:to>
      <xdr:col>24</xdr:col>
      <xdr:colOff>63500</xdr:colOff>
      <xdr:row>76</xdr:row>
      <xdr:rowOff>133223</xdr:rowOff>
    </xdr:to>
    <xdr:cxnSp macro="">
      <xdr:nvCxnSpPr>
        <xdr:cNvPr id="178" name="直線コネクタ 177"/>
        <xdr:cNvCxnSpPr/>
      </xdr:nvCxnSpPr>
      <xdr:spPr>
        <a:xfrm flipV="1">
          <a:off x="3797300" y="13162407"/>
          <a:ext cx="8382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101617</xdr:rowOff>
    </xdr:from>
    <xdr:ext cx="469744" cy="259045"/>
    <xdr:sp macro="" textlink="">
      <xdr:nvSpPr>
        <xdr:cNvPr id="179" name="維持補修費平均値テキスト"/>
        <xdr:cNvSpPr txBox="1"/>
      </xdr:nvSpPr>
      <xdr:spPr>
        <a:xfrm>
          <a:off x="4686300" y="12788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78740</xdr:rowOff>
    </xdr:from>
    <xdr:to>
      <xdr:col>24</xdr:col>
      <xdr:colOff>114300</xdr:colOff>
      <xdr:row>76</xdr:row>
      <xdr:rowOff>8889</xdr:rowOff>
    </xdr:to>
    <xdr:sp macro="" textlink="">
      <xdr:nvSpPr>
        <xdr:cNvPr id="180" name="フローチャート: 判断 179"/>
        <xdr:cNvSpPr/>
      </xdr:nvSpPr>
      <xdr:spPr>
        <a:xfrm>
          <a:off x="4584700" y="129374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57531</xdr:rowOff>
    </xdr:from>
    <xdr:to>
      <xdr:col>19</xdr:col>
      <xdr:colOff>177800</xdr:colOff>
      <xdr:row>76</xdr:row>
      <xdr:rowOff>133223</xdr:rowOff>
    </xdr:to>
    <xdr:cxnSp macro="">
      <xdr:nvCxnSpPr>
        <xdr:cNvPr id="181" name="直線コネクタ 180"/>
        <xdr:cNvCxnSpPr/>
      </xdr:nvCxnSpPr>
      <xdr:spPr>
        <a:xfrm>
          <a:off x="2908300" y="13087731"/>
          <a:ext cx="889000" cy="7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87376</xdr:rowOff>
    </xdr:from>
    <xdr:to>
      <xdr:col>20</xdr:col>
      <xdr:colOff>38100</xdr:colOff>
      <xdr:row>76</xdr:row>
      <xdr:rowOff>17526</xdr:rowOff>
    </xdr:to>
    <xdr:sp macro="" textlink="">
      <xdr:nvSpPr>
        <xdr:cNvPr id="182" name="フローチャート: 判断 181"/>
        <xdr:cNvSpPr/>
      </xdr:nvSpPr>
      <xdr:spPr>
        <a:xfrm>
          <a:off x="3746500" y="1294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34053</xdr:rowOff>
    </xdr:from>
    <xdr:ext cx="469744" cy="259045"/>
    <xdr:sp macro="" textlink="">
      <xdr:nvSpPr>
        <xdr:cNvPr id="183" name="テキスト ボックス 182"/>
        <xdr:cNvSpPr txBox="1"/>
      </xdr:nvSpPr>
      <xdr:spPr>
        <a:xfrm>
          <a:off x="3562428" y="1272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57531</xdr:rowOff>
    </xdr:from>
    <xdr:to>
      <xdr:col>15</xdr:col>
      <xdr:colOff>50800</xdr:colOff>
      <xdr:row>76</xdr:row>
      <xdr:rowOff>90170</xdr:rowOff>
    </xdr:to>
    <xdr:cxnSp macro="">
      <xdr:nvCxnSpPr>
        <xdr:cNvPr id="184" name="直線コネクタ 183"/>
        <xdr:cNvCxnSpPr/>
      </xdr:nvCxnSpPr>
      <xdr:spPr>
        <a:xfrm flipV="1">
          <a:off x="2019300" y="13087731"/>
          <a:ext cx="889000" cy="3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148717</xdr:rowOff>
    </xdr:from>
    <xdr:to>
      <xdr:col>15</xdr:col>
      <xdr:colOff>101600</xdr:colOff>
      <xdr:row>76</xdr:row>
      <xdr:rowOff>78867</xdr:rowOff>
    </xdr:to>
    <xdr:sp macro="" textlink="">
      <xdr:nvSpPr>
        <xdr:cNvPr id="185" name="フローチャート: 判断 184"/>
        <xdr:cNvSpPr/>
      </xdr:nvSpPr>
      <xdr:spPr>
        <a:xfrm>
          <a:off x="2857500" y="130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95394</xdr:rowOff>
    </xdr:from>
    <xdr:ext cx="469744" cy="259045"/>
    <xdr:sp macro="" textlink="">
      <xdr:nvSpPr>
        <xdr:cNvPr id="186" name="テキスト ボックス 185"/>
        <xdr:cNvSpPr txBox="1"/>
      </xdr:nvSpPr>
      <xdr:spPr>
        <a:xfrm>
          <a:off x="2673428" y="1278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86488</xdr:rowOff>
    </xdr:from>
    <xdr:to>
      <xdr:col>10</xdr:col>
      <xdr:colOff>114300</xdr:colOff>
      <xdr:row>76</xdr:row>
      <xdr:rowOff>90170</xdr:rowOff>
    </xdr:to>
    <xdr:cxnSp macro="">
      <xdr:nvCxnSpPr>
        <xdr:cNvPr id="187" name="直線コネクタ 186"/>
        <xdr:cNvCxnSpPr/>
      </xdr:nvCxnSpPr>
      <xdr:spPr>
        <a:xfrm>
          <a:off x="1130300" y="13116688"/>
          <a:ext cx="889000" cy="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156463</xdr:rowOff>
    </xdr:from>
    <xdr:to>
      <xdr:col>10</xdr:col>
      <xdr:colOff>165100</xdr:colOff>
      <xdr:row>76</xdr:row>
      <xdr:rowOff>86613</xdr:rowOff>
    </xdr:to>
    <xdr:sp macro="" textlink="">
      <xdr:nvSpPr>
        <xdr:cNvPr id="188" name="フローチャート: 判断 187"/>
        <xdr:cNvSpPr/>
      </xdr:nvSpPr>
      <xdr:spPr>
        <a:xfrm>
          <a:off x="1968500" y="130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103141</xdr:rowOff>
    </xdr:from>
    <xdr:ext cx="469744" cy="259045"/>
    <xdr:sp macro="" textlink="">
      <xdr:nvSpPr>
        <xdr:cNvPr id="189" name="テキスト ボックス 188"/>
        <xdr:cNvSpPr txBox="1"/>
      </xdr:nvSpPr>
      <xdr:spPr>
        <a:xfrm>
          <a:off x="1784428" y="1279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139700</xdr:rowOff>
    </xdr:from>
    <xdr:to>
      <xdr:col>6</xdr:col>
      <xdr:colOff>38100</xdr:colOff>
      <xdr:row>76</xdr:row>
      <xdr:rowOff>69850</xdr:rowOff>
    </xdr:to>
    <xdr:sp macro="" textlink="">
      <xdr:nvSpPr>
        <xdr:cNvPr id="190" name="フローチャート: 判断 189"/>
        <xdr:cNvSpPr/>
      </xdr:nvSpPr>
      <xdr:spPr>
        <a:xfrm>
          <a:off x="1079500" y="1299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86377</xdr:rowOff>
    </xdr:from>
    <xdr:ext cx="469744" cy="259045"/>
    <xdr:sp macro="" textlink="">
      <xdr:nvSpPr>
        <xdr:cNvPr id="191" name="テキスト ボックス 190"/>
        <xdr:cNvSpPr txBox="1"/>
      </xdr:nvSpPr>
      <xdr:spPr>
        <a:xfrm>
          <a:off x="895428" y="1277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81407</xdr:rowOff>
    </xdr:from>
    <xdr:to>
      <xdr:col>24</xdr:col>
      <xdr:colOff>114300</xdr:colOff>
      <xdr:row>77</xdr:row>
      <xdr:rowOff>11557</xdr:rowOff>
    </xdr:to>
    <xdr:sp macro="" textlink="">
      <xdr:nvSpPr>
        <xdr:cNvPr id="197" name="楕円 196"/>
        <xdr:cNvSpPr/>
      </xdr:nvSpPr>
      <xdr:spPr>
        <a:xfrm>
          <a:off x="4584700" y="1311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59834</xdr:rowOff>
    </xdr:from>
    <xdr:ext cx="469744" cy="259045"/>
    <xdr:sp macro="" textlink="">
      <xdr:nvSpPr>
        <xdr:cNvPr id="198" name="維持補修費該当値テキスト"/>
        <xdr:cNvSpPr txBox="1"/>
      </xdr:nvSpPr>
      <xdr:spPr>
        <a:xfrm>
          <a:off x="4686300" y="1309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82423</xdr:rowOff>
    </xdr:from>
    <xdr:to>
      <xdr:col>20</xdr:col>
      <xdr:colOff>38100</xdr:colOff>
      <xdr:row>77</xdr:row>
      <xdr:rowOff>12573</xdr:rowOff>
    </xdr:to>
    <xdr:sp macro="" textlink="">
      <xdr:nvSpPr>
        <xdr:cNvPr id="199" name="楕円 198"/>
        <xdr:cNvSpPr/>
      </xdr:nvSpPr>
      <xdr:spPr>
        <a:xfrm>
          <a:off x="3746500" y="131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3700</xdr:rowOff>
    </xdr:from>
    <xdr:ext cx="469744" cy="259045"/>
    <xdr:sp macro="" textlink="">
      <xdr:nvSpPr>
        <xdr:cNvPr id="200" name="テキスト ボックス 199"/>
        <xdr:cNvSpPr txBox="1"/>
      </xdr:nvSpPr>
      <xdr:spPr>
        <a:xfrm>
          <a:off x="3562428" y="132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6731</xdr:rowOff>
    </xdr:from>
    <xdr:to>
      <xdr:col>15</xdr:col>
      <xdr:colOff>101600</xdr:colOff>
      <xdr:row>76</xdr:row>
      <xdr:rowOff>108331</xdr:rowOff>
    </xdr:to>
    <xdr:sp macro="" textlink="">
      <xdr:nvSpPr>
        <xdr:cNvPr id="201" name="楕円 200"/>
        <xdr:cNvSpPr/>
      </xdr:nvSpPr>
      <xdr:spPr>
        <a:xfrm>
          <a:off x="2857500" y="130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99458</xdr:rowOff>
    </xdr:from>
    <xdr:ext cx="469744" cy="259045"/>
    <xdr:sp macro="" textlink="">
      <xdr:nvSpPr>
        <xdr:cNvPr id="202" name="テキスト ボックス 201"/>
        <xdr:cNvSpPr txBox="1"/>
      </xdr:nvSpPr>
      <xdr:spPr>
        <a:xfrm>
          <a:off x="2673428" y="1312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39370</xdr:rowOff>
    </xdr:from>
    <xdr:to>
      <xdr:col>10</xdr:col>
      <xdr:colOff>165100</xdr:colOff>
      <xdr:row>76</xdr:row>
      <xdr:rowOff>140970</xdr:rowOff>
    </xdr:to>
    <xdr:sp macro="" textlink="">
      <xdr:nvSpPr>
        <xdr:cNvPr id="203" name="楕円 202"/>
        <xdr:cNvSpPr/>
      </xdr:nvSpPr>
      <xdr:spPr>
        <a:xfrm>
          <a:off x="1968500" y="1306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132097</xdr:rowOff>
    </xdr:from>
    <xdr:ext cx="469744" cy="259045"/>
    <xdr:sp macro="" textlink="">
      <xdr:nvSpPr>
        <xdr:cNvPr id="204" name="テキスト ボックス 203"/>
        <xdr:cNvSpPr txBox="1"/>
      </xdr:nvSpPr>
      <xdr:spPr>
        <a:xfrm>
          <a:off x="1784428" y="1316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35688</xdr:rowOff>
    </xdr:from>
    <xdr:to>
      <xdr:col>6</xdr:col>
      <xdr:colOff>38100</xdr:colOff>
      <xdr:row>76</xdr:row>
      <xdr:rowOff>137288</xdr:rowOff>
    </xdr:to>
    <xdr:sp macro="" textlink="">
      <xdr:nvSpPr>
        <xdr:cNvPr id="205" name="楕円 204"/>
        <xdr:cNvSpPr/>
      </xdr:nvSpPr>
      <xdr:spPr>
        <a:xfrm>
          <a:off x="1079500" y="130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128415</xdr:rowOff>
    </xdr:from>
    <xdr:ext cx="469744" cy="259045"/>
    <xdr:sp macro="" textlink="">
      <xdr:nvSpPr>
        <xdr:cNvPr id="206" name="テキスト ボックス 205"/>
        <xdr:cNvSpPr txBox="1"/>
      </xdr:nvSpPr>
      <xdr:spPr>
        <a:xfrm>
          <a:off x="895428" y="1315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149563</xdr:rowOff>
    </xdr:from>
    <xdr:to>
      <xdr:col>24</xdr:col>
      <xdr:colOff>62865</xdr:colOff>
      <xdr:row>99</xdr:row>
      <xdr:rowOff>9203</xdr:rowOff>
    </xdr:to>
    <xdr:cxnSp macro="">
      <xdr:nvCxnSpPr>
        <xdr:cNvPr id="233" name="直線コネクタ 232"/>
        <xdr:cNvCxnSpPr/>
      </xdr:nvCxnSpPr>
      <xdr:spPr>
        <a:xfrm flipV="1">
          <a:off x="4633595" y="15751513"/>
          <a:ext cx="1270" cy="1231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13030</xdr:rowOff>
    </xdr:from>
    <xdr:ext cx="534377" cy="259045"/>
    <xdr:sp macro="" textlink="">
      <xdr:nvSpPr>
        <xdr:cNvPr id="234" name="扶助費最小値テキスト"/>
        <xdr:cNvSpPr txBox="1"/>
      </xdr:nvSpPr>
      <xdr:spPr>
        <a:xfrm>
          <a:off x="4686300" y="1698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9203</xdr:rowOff>
    </xdr:from>
    <xdr:to>
      <xdr:col>24</xdr:col>
      <xdr:colOff>152400</xdr:colOff>
      <xdr:row>99</xdr:row>
      <xdr:rowOff>9203</xdr:rowOff>
    </xdr:to>
    <xdr:cxnSp macro="">
      <xdr:nvCxnSpPr>
        <xdr:cNvPr id="235" name="直線コネクタ 234"/>
        <xdr:cNvCxnSpPr/>
      </xdr:nvCxnSpPr>
      <xdr:spPr>
        <a:xfrm>
          <a:off x="4546600" y="16982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96240</xdr:rowOff>
    </xdr:from>
    <xdr:ext cx="599010" cy="259045"/>
    <xdr:sp macro="" textlink="">
      <xdr:nvSpPr>
        <xdr:cNvPr id="236" name="扶助費最大値テキスト"/>
        <xdr:cNvSpPr txBox="1"/>
      </xdr:nvSpPr>
      <xdr:spPr>
        <a:xfrm>
          <a:off x="4686300" y="1552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149563</xdr:rowOff>
    </xdr:from>
    <xdr:to>
      <xdr:col>24</xdr:col>
      <xdr:colOff>152400</xdr:colOff>
      <xdr:row>91</xdr:row>
      <xdr:rowOff>149563</xdr:rowOff>
    </xdr:to>
    <xdr:cxnSp macro="">
      <xdr:nvCxnSpPr>
        <xdr:cNvPr id="237" name="直線コネクタ 236"/>
        <xdr:cNvCxnSpPr/>
      </xdr:nvCxnSpPr>
      <xdr:spPr>
        <a:xfrm>
          <a:off x="4546600" y="1575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51068</xdr:rowOff>
    </xdr:from>
    <xdr:to>
      <xdr:col>24</xdr:col>
      <xdr:colOff>63500</xdr:colOff>
      <xdr:row>92</xdr:row>
      <xdr:rowOff>133528</xdr:rowOff>
    </xdr:to>
    <xdr:cxnSp macro="">
      <xdr:nvCxnSpPr>
        <xdr:cNvPr id="238" name="直線コネクタ 237"/>
        <xdr:cNvCxnSpPr/>
      </xdr:nvCxnSpPr>
      <xdr:spPr>
        <a:xfrm>
          <a:off x="3797300" y="15481568"/>
          <a:ext cx="838200" cy="42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45283</xdr:rowOff>
    </xdr:from>
    <xdr:ext cx="599010" cy="259045"/>
    <xdr:sp macro="" textlink="">
      <xdr:nvSpPr>
        <xdr:cNvPr id="239" name="扶助費平均値テキスト"/>
        <xdr:cNvSpPr txBox="1"/>
      </xdr:nvSpPr>
      <xdr:spPr>
        <a:xfrm>
          <a:off x="4686300" y="16333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66856</xdr:rowOff>
    </xdr:from>
    <xdr:to>
      <xdr:col>24</xdr:col>
      <xdr:colOff>114300</xdr:colOff>
      <xdr:row>95</xdr:row>
      <xdr:rowOff>168456</xdr:rowOff>
    </xdr:to>
    <xdr:sp macro="" textlink="">
      <xdr:nvSpPr>
        <xdr:cNvPr id="240" name="フローチャート: 判断 239"/>
        <xdr:cNvSpPr/>
      </xdr:nvSpPr>
      <xdr:spPr>
        <a:xfrm>
          <a:off x="4584700" y="1635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51068</xdr:rowOff>
    </xdr:from>
    <xdr:to>
      <xdr:col>19</xdr:col>
      <xdr:colOff>177800</xdr:colOff>
      <xdr:row>94</xdr:row>
      <xdr:rowOff>131894</xdr:rowOff>
    </xdr:to>
    <xdr:cxnSp macro="">
      <xdr:nvCxnSpPr>
        <xdr:cNvPr id="241" name="直線コネクタ 240"/>
        <xdr:cNvCxnSpPr/>
      </xdr:nvCxnSpPr>
      <xdr:spPr>
        <a:xfrm flipV="1">
          <a:off x="2908300" y="15481568"/>
          <a:ext cx="889000" cy="76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11633</xdr:rowOff>
    </xdr:from>
    <xdr:to>
      <xdr:col>20</xdr:col>
      <xdr:colOff>38100</xdr:colOff>
      <xdr:row>93</xdr:row>
      <xdr:rowOff>113233</xdr:rowOff>
    </xdr:to>
    <xdr:sp macro="" textlink="">
      <xdr:nvSpPr>
        <xdr:cNvPr id="242" name="フローチャート: 判断 241"/>
        <xdr:cNvSpPr/>
      </xdr:nvSpPr>
      <xdr:spPr>
        <a:xfrm>
          <a:off x="3746500" y="1595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104360</xdr:rowOff>
    </xdr:from>
    <xdr:ext cx="599010" cy="259045"/>
    <xdr:sp macro="" textlink="">
      <xdr:nvSpPr>
        <xdr:cNvPr id="243" name="テキスト ボックス 242"/>
        <xdr:cNvSpPr txBox="1"/>
      </xdr:nvSpPr>
      <xdr:spPr>
        <a:xfrm>
          <a:off x="3497795" y="1604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131894</xdr:rowOff>
    </xdr:from>
    <xdr:to>
      <xdr:col>15</xdr:col>
      <xdr:colOff>50800</xdr:colOff>
      <xdr:row>95</xdr:row>
      <xdr:rowOff>69160</xdr:rowOff>
    </xdr:to>
    <xdr:cxnSp macro="">
      <xdr:nvCxnSpPr>
        <xdr:cNvPr id="244" name="直線コネクタ 243"/>
        <xdr:cNvCxnSpPr/>
      </xdr:nvCxnSpPr>
      <xdr:spPr>
        <a:xfrm flipV="1">
          <a:off x="2019300" y="16248194"/>
          <a:ext cx="889000" cy="10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96084</xdr:rowOff>
    </xdr:from>
    <xdr:to>
      <xdr:col>15</xdr:col>
      <xdr:colOff>101600</xdr:colOff>
      <xdr:row>98</xdr:row>
      <xdr:rowOff>26234</xdr:rowOff>
    </xdr:to>
    <xdr:sp macro="" textlink="">
      <xdr:nvSpPr>
        <xdr:cNvPr id="245" name="フローチャート: 判断 244"/>
        <xdr:cNvSpPr/>
      </xdr:nvSpPr>
      <xdr:spPr>
        <a:xfrm>
          <a:off x="2857500" y="1672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17361</xdr:rowOff>
    </xdr:from>
    <xdr:ext cx="534377" cy="259045"/>
    <xdr:sp macro="" textlink="">
      <xdr:nvSpPr>
        <xdr:cNvPr id="246" name="テキスト ボックス 245"/>
        <xdr:cNvSpPr txBox="1"/>
      </xdr:nvSpPr>
      <xdr:spPr>
        <a:xfrm>
          <a:off x="2641111" y="168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69160</xdr:rowOff>
    </xdr:from>
    <xdr:to>
      <xdr:col>10</xdr:col>
      <xdr:colOff>114300</xdr:colOff>
      <xdr:row>96</xdr:row>
      <xdr:rowOff>47444</xdr:rowOff>
    </xdr:to>
    <xdr:cxnSp macro="">
      <xdr:nvCxnSpPr>
        <xdr:cNvPr id="247" name="直線コネクタ 246"/>
        <xdr:cNvCxnSpPr/>
      </xdr:nvCxnSpPr>
      <xdr:spPr>
        <a:xfrm flipV="1">
          <a:off x="1130300" y="16356910"/>
          <a:ext cx="889000" cy="14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49809</xdr:rowOff>
    </xdr:from>
    <xdr:to>
      <xdr:col>10</xdr:col>
      <xdr:colOff>165100</xdr:colOff>
      <xdr:row>98</xdr:row>
      <xdr:rowOff>151409</xdr:rowOff>
    </xdr:to>
    <xdr:sp macro="" textlink="">
      <xdr:nvSpPr>
        <xdr:cNvPr id="248" name="フローチャート: 判断 247"/>
        <xdr:cNvSpPr/>
      </xdr:nvSpPr>
      <xdr:spPr>
        <a:xfrm>
          <a:off x="1968500" y="1685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142536</xdr:rowOff>
    </xdr:from>
    <xdr:ext cx="534377" cy="259045"/>
    <xdr:sp macro="" textlink="">
      <xdr:nvSpPr>
        <xdr:cNvPr id="249" name="テキスト ボックス 248"/>
        <xdr:cNvSpPr txBox="1"/>
      </xdr:nvSpPr>
      <xdr:spPr>
        <a:xfrm>
          <a:off x="1752111" y="1694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55166</xdr:rowOff>
    </xdr:from>
    <xdr:to>
      <xdr:col>6</xdr:col>
      <xdr:colOff>38100</xdr:colOff>
      <xdr:row>99</xdr:row>
      <xdr:rowOff>156766</xdr:rowOff>
    </xdr:to>
    <xdr:sp macro="" textlink="">
      <xdr:nvSpPr>
        <xdr:cNvPr id="250" name="フローチャート: 判断 249"/>
        <xdr:cNvSpPr/>
      </xdr:nvSpPr>
      <xdr:spPr>
        <a:xfrm>
          <a:off x="1079500" y="1702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147893</xdr:rowOff>
    </xdr:from>
    <xdr:ext cx="534377" cy="259045"/>
    <xdr:sp macro="" textlink="">
      <xdr:nvSpPr>
        <xdr:cNvPr id="251" name="テキスト ボックス 250"/>
        <xdr:cNvSpPr txBox="1"/>
      </xdr:nvSpPr>
      <xdr:spPr>
        <a:xfrm>
          <a:off x="863111" y="1712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82728</xdr:rowOff>
    </xdr:from>
    <xdr:to>
      <xdr:col>24</xdr:col>
      <xdr:colOff>114300</xdr:colOff>
      <xdr:row>93</xdr:row>
      <xdr:rowOff>12878</xdr:rowOff>
    </xdr:to>
    <xdr:sp macro="" textlink="">
      <xdr:nvSpPr>
        <xdr:cNvPr id="257" name="楕円 256"/>
        <xdr:cNvSpPr/>
      </xdr:nvSpPr>
      <xdr:spPr>
        <a:xfrm>
          <a:off x="4584700" y="1585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105605</xdr:rowOff>
    </xdr:from>
    <xdr:ext cx="599010" cy="259045"/>
    <xdr:sp macro="" textlink="">
      <xdr:nvSpPr>
        <xdr:cNvPr id="258" name="扶助費該当値テキスト"/>
        <xdr:cNvSpPr txBox="1"/>
      </xdr:nvSpPr>
      <xdr:spPr>
        <a:xfrm>
          <a:off x="4686300" y="1570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268</xdr:rowOff>
    </xdr:from>
    <xdr:to>
      <xdr:col>20</xdr:col>
      <xdr:colOff>38100</xdr:colOff>
      <xdr:row>90</xdr:row>
      <xdr:rowOff>101868</xdr:rowOff>
    </xdr:to>
    <xdr:sp macro="" textlink="">
      <xdr:nvSpPr>
        <xdr:cNvPr id="259" name="楕円 258"/>
        <xdr:cNvSpPr/>
      </xdr:nvSpPr>
      <xdr:spPr>
        <a:xfrm>
          <a:off x="3746500" y="154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118395</xdr:rowOff>
    </xdr:from>
    <xdr:ext cx="599010" cy="259045"/>
    <xdr:sp macro="" textlink="">
      <xdr:nvSpPr>
        <xdr:cNvPr id="260" name="テキスト ボックス 259"/>
        <xdr:cNvSpPr txBox="1"/>
      </xdr:nvSpPr>
      <xdr:spPr>
        <a:xfrm>
          <a:off x="3497795" y="1520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81094</xdr:rowOff>
    </xdr:from>
    <xdr:to>
      <xdr:col>15</xdr:col>
      <xdr:colOff>101600</xdr:colOff>
      <xdr:row>95</xdr:row>
      <xdr:rowOff>11244</xdr:rowOff>
    </xdr:to>
    <xdr:sp macro="" textlink="">
      <xdr:nvSpPr>
        <xdr:cNvPr id="261" name="楕円 260"/>
        <xdr:cNvSpPr/>
      </xdr:nvSpPr>
      <xdr:spPr>
        <a:xfrm>
          <a:off x="2857500" y="1619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27771</xdr:rowOff>
    </xdr:from>
    <xdr:ext cx="599010" cy="259045"/>
    <xdr:sp macro="" textlink="">
      <xdr:nvSpPr>
        <xdr:cNvPr id="262" name="テキスト ボックス 261"/>
        <xdr:cNvSpPr txBox="1"/>
      </xdr:nvSpPr>
      <xdr:spPr>
        <a:xfrm>
          <a:off x="2608795" y="1597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18360</xdr:rowOff>
    </xdr:from>
    <xdr:to>
      <xdr:col>10</xdr:col>
      <xdr:colOff>165100</xdr:colOff>
      <xdr:row>95</xdr:row>
      <xdr:rowOff>119960</xdr:rowOff>
    </xdr:to>
    <xdr:sp macro="" textlink="">
      <xdr:nvSpPr>
        <xdr:cNvPr id="263" name="楕円 262"/>
        <xdr:cNvSpPr/>
      </xdr:nvSpPr>
      <xdr:spPr>
        <a:xfrm>
          <a:off x="1968500" y="163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136487</xdr:rowOff>
    </xdr:from>
    <xdr:ext cx="599010" cy="259045"/>
    <xdr:sp macro="" textlink="">
      <xdr:nvSpPr>
        <xdr:cNvPr id="264" name="テキスト ボックス 263"/>
        <xdr:cNvSpPr txBox="1"/>
      </xdr:nvSpPr>
      <xdr:spPr>
        <a:xfrm>
          <a:off x="1719795" y="1608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168094</xdr:rowOff>
    </xdr:from>
    <xdr:to>
      <xdr:col>6</xdr:col>
      <xdr:colOff>38100</xdr:colOff>
      <xdr:row>96</xdr:row>
      <xdr:rowOff>98244</xdr:rowOff>
    </xdr:to>
    <xdr:sp macro="" textlink="">
      <xdr:nvSpPr>
        <xdr:cNvPr id="265" name="楕円 264"/>
        <xdr:cNvSpPr/>
      </xdr:nvSpPr>
      <xdr:spPr>
        <a:xfrm>
          <a:off x="1079500" y="164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114771</xdr:rowOff>
    </xdr:from>
    <xdr:ext cx="534377" cy="259045"/>
    <xdr:sp macro="" textlink="">
      <xdr:nvSpPr>
        <xdr:cNvPr id="266" name="テキスト ボックス 265"/>
        <xdr:cNvSpPr txBox="1"/>
      </xdr:nvSpPr>
      <xdr:spPr>
        <a:xfrm>
          <a:off x="863111" y="1623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67778</xdr:rowOff>
    </xdr:from>
    <xdr:to>
      <xdr:col>54</xdr:col>
      <xdr:colOff>189865</xdr:colOff>
      <xdr:row>38</xdr:row>
      <xdr:rowOff>25162</xdr:rowOff>
    </xdr:to>
    <xdr:cxnSp macro="">
      <xdr:nvCxnSpPr>
        <xdr:cNvPr id="288" name="直線コネクタ 287"/>
        <xdr:cNvCxnSpPr/>
      </xdr:nvCxnSpPr>
      <xdr:spPr>
        <a:xfrm flipV="1">
          <a:off x="10475595" y="5211278"/>
          <a:ext cx="1270" cy="132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28989</xdr:rowOff>
    </xdr:from>
    <xdr:ext cx="534377" cy="259045"/>
    <xdr:sp macro="" textlink="">
      <xdr:nvSpPr>
        <xdr:cNvPr id="289" name="補助費等最小値テキスト"/>
        <xdr:cNvSpPr txBox="1"/>
      </xdr:nvSpPr>
      <xdr:spPr>
        <a:xfrm>
          <a:off x="10528300" y="654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25162</xdr:rowOff>
    </xdr:from>
    <xdr:to>
      <xdr:col>55</xdr:col>
      <xdr:colOff>88900</xdr:colOff>
      <xdr:row>38</xdr:row>
      <xdr:rowOff>25162</xdr:rowOff>
    </xdr:to>
    <xdr:cxnSp macro="">
      <xdr:nvCxnSpPr>
        <xdr:cNvPr id="290" name="直線コネクタ 289"/>
        <xdr:cNvCxnSpPr/>
      </xdr:nvCxnSpPr>
      <xdr:spPr>
        <a:xfrm>
          <a:off x="10388600" y="654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14455</xdr:rowOff>
    </xdr:from>
    <xdr:ext cx="599010" cy="259045"/>
    <xdr:sp macro="" textlink="">
      <xdr:nvSpPr>
        <xdr:cNvPr id="291" name="補助費等最大値テキスト"/>
        <xdr:cNvSpPr txBox="1"/>
      </xdr:nvSpPr>
      <xdr:spPr>
        <a:xfrm>
          <a:off x="10528300" y="498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67778</xdr:rowOff>
    </xdr:from>
    <xdr:to>
      <xdr:col>55</xdr:col>
      <xdr:colOff>88900</xdr:colOff>
      <xdr:row>30</xdr:row>
      <xdr:rowOff>67778</xdr:rowOff>
    </xdr:to>
    <xdr:cxnSp macro="">
      <xdr:nvCxnSpPr>
        <xdr:cNvPr id="292" name="直線コネクタ 291"/>
        <xdr:cNvCxnSpPr/>
      </xdr:nvCxnSpPr>
      <xdr:spPr>
        <a:xfrm>
          <a:off x="10388600" y="521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98936</xdr:rowOff>
    </xdr:from>
    <xdr:to>
      <xdr:col>55</xdr:col>
      <xdr:colOff>0</xdr:colOff>
      <xdr:row>37</xdr:row>
      <xdr:rowOff>142379</xdr:rowOff>
    </xdr:to>
    <xdr:cxnSp macro="">
      <xdr:nvCxnSpPr>
        <xdr:cNvPr id="293" name="直線コネクタ 292"/>
        <xdr:cNvCxnSpPr/>
      </xdr:nvCxnSpPr>
      <xdr:spPr>
        <a:xfrm>
          <a:off x="9639300" y="6442586"/>
          <a:ext cx="838200" cy="4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38616</xdr:rowOff>
    </xdr:from>
    <xdr:ext cx="534377" cy="259045"/>
    <xdr:sp macro="" textlink="">
      <xdr:nvSpPr>
        <xdr:cNvPr id="294" name="補助費等平均値テキスト"/>
        <xdr:cNvSpPr txBox="1"/>
      </xdr:nvSpPr>
      <xdr:spPr>
        <a:xfrm>
          <a:off x="10528300" y="621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15739</xdr:rowOff>
    </xdr:from>
    <xdr:to>
      <xdr:col>55</xdr:col>
      <xdr:colOff>50800</xdr:colOff>
      <xdr:row>37</xdr:row>
      <xdr:rowOff>117339</xdr:rowOff>
    </xdr:to>
    <xdr:sp macro="" textlink="">
      <xdr:nvSpPr>
        <xdr:cNvPr id="295" name="フローチャート: 判断 294"/>
        <xdr:cNvSpPr/>
      </xdr:nvSpPr>
      <xdr:spPr>
        <a:xfrm>
          <a:off x="10426700" y="635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44109</xdr:rowOff>
    </xdr:from>
    <xdr:to>
      <xdr:col>50</xdr:col>
      <xdr:colOff>114300</xdr:colOff>
      <xdr:row>37</xdr:row>
      <xdr:rowOff>98936</xdr:rowOff>
    </xdr:to>
    <xdr:cxnSp macro="">
      <xdr:nvCxnSpPr>
        <xdr:cNvPr id="296" name="直線コネクタ 295"/>
        <xdr:cNvCxnSpPr/>
      </xdr:nvCxnSpPr>
      <xdr:spPr>
        <a:xfrm>
          <a:off x="8750300" y="6044859"/>
          <a:ext cx="889000" cy="39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23721</xdr:rowOff>
    </xdr:from>
    <xdr:to>
      <xdr:col>50</xdr:col>
      <xdr:colOff>165100</xdr:colOff>
      <xdr:row>37</xdr:row>
      <xdr:rowOff>125321</xdr:rowOff>
    </xdr:to>
    <xdr:sp macro="" textlink="">
      <xdr:nvSpPr>
        <xdr:cNvPr id="297" name="フローチャート: 判断 296"/>
        <xdr:cNvSpPr/>
      </xdr:nvSpPr>
      <xdr:spPr>
        <a:xfrm>
          <a:off x="95885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141848</xdr:rowOff>
    </xdr:from>
    <xdr:ext cx="534377" cy="259045"/>
    <xdr:sp macro="" textlink="">
      <xdr:nvSpPr>
        <xdr:cNvPr id="298" name="テキスト ボックス 297"/>
        <xdr:cNvSpPr txBox="1"/>
      </xdr:nvSpPr>
      <xdr:spPr>
        <a:xfrm>
          <a:off x="9372111" y="614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44109</xdr:rowOff>
    </xdr:from>
    <xdr:to>
      <xdr:col>45</xdr:col>
      <xdr:colOff>177800</xdr:colOff>
      <xdr:row>38</xdr:row>
      <xdr:rowOff>7875</xdr:rowOff>
    </xdr:to>
    <xdr:cxnSp macro="">
      <xdr:nvCxnSpPr>
        <xdr:cNvPr id="299" name="直線コネクタ 298"/>
        <xdr:cNvCxnSpPr/>
      </xdr:nvCxnSpPr>
      <xdr:spPr>
        <a:xfrm flipV="1">
          <a:off x="7861300" y="6044859"/>
          <a:ext cx="889000" cy="47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86303</xdr:rowOff>
    </xdr:from>
    <xdr:to>
      <xdr:col>46</xdr:col>
      <xdr:colOff>38100</xdr:colOff>
      <xdr:row>35</xdr:row>
      <xdr:rowOff>16453</xdr:rowOff>
    </xdr:to>
    <xdr:sp macro="" textlink="">
      <xdr:nvSpPr>
        <xdr:cNvPr id="300" name="フローチャート: 判断 299"/>
        <xdr:cNvSpPr/>
      </xdr:nvSpPr>
      <xdr:spPr>
        <a:xfrm>
          <a:off x="8699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32980</xdr:rowOff>
    </xdr:from>
    <xdr:ext cx="599010" cy="259045"/>
    <xdr:sp macro="" textlink="">
      <xdr:nvSpPr>
        <xdr:cNvPr id="301" name="テキスト ボックス 300"/>
        <xdr:cNvSpPr txBox="1"/>
      </xdr:nvSpPr>
      <xdr:spPr>
        <a:xfrm>
          <a:off x="8450795" y="56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7875</xdr:rowOff>
    </xdr:from>
    <xdr:to>
      <xdr:col>41</xdr:col>
      <xdr:colOff>50800</xdr:colOff>
      <xdr:row>38</xdr:row>
      <xdr:rowOff>72958</xdr:rowOff>
    </xdr:to>
    <xdr:cxnSp macro="">
      <xdr:nvCxnSpPr>
        <xdr:cNvPr id="302" name="直線コネクタ 301"/>
        <xdr:cNvCxnSpPr/>
      </xdr:nvCxnSpPr>
      <xdr:spPr>
        <a:xfrm flipV="1">
          <a:off x="6972300" y="6522975"/>
          <a:ext cx="889000" cy="6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74727</xdr:rowOff>
    </xdr:from>
    <xdr:to>
      <xdr:col>41</xdr:col>
      <xdr:colOff>101600</xdr:colOff>
      <xdr:row>38</xdr:row>
      <xdr:rowOff>4877</xdr:rowOff>
    </xdr:to>
    <xdr:sp macro="" textlink="">
      <xdr:nvSpPr>
        <xdr:cNvPr id="303" name="フローチャート: 判断 302"/>
        <xdr:cNvSpPr/>
      </xdr:nvSpPr>
      <xdr:spPr>
        <a:xfrm>
          <a:off x="7810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21404</xdr:rowOff>
    </xdr:from>
    <xdr:ext cx="534377" cy="259045"/>
    <xdr:sp macro="" textlink="">
      <xdr:nvSpPr>
        <xdr:cNvPr id="304" name="テキスト ボックス 303"/>
        <xdr:cNvSpPr txBox="1"/>
      </xdr:nvSpPr>
      <xdr:spPr>
        <a:xfrm>
          <a:off x="7594111" y="61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87917</xdr:rowOff>
    </xdr:from>
    <xdr:to>
      <xdr:col>36</xdr:col>
      <xdr:colOff>165100</xdr:colOff>
      <xdr:row>38</xdr:row>
      <xdr:rowOff>18067</xdr:rowOff>
    </xdr:to>
    <xdr:sp macro="" textlink="">
      <xdr:nvSpPr>
        <xdr:cNvPr id="305" name="フローチャート: 判断 304"/>
        <xdr:cNvSpPr/>
      </xdr:nvSpPr>
      <xdr:spPr>
        <a:xfrm>
          <a:off x="6921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34594</xdr:rowOff>
    </xdr:from>
    <xdr:ext cx="534377" cy="259045"/>
    <xdr:sp macro="" textlink="">
      <xdr:nvSpPr>
        <xdr:cNvPr id="306" name="テキスト ボックス 305"/>
        <xdr:cNvSpPr txBox="1"/>
      </xdr:nvSpPr>
      <xdr:spPr>
        <a:xfrm>
          <a:off x="6705111" y="62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91579</xdr:rowOff>
    </xdr:from>
    <xdr:to>
      <xdr:col>55</xdr:col>
      <xdr:colOff>50800</xdr:colOff>
      <xdr:row>38</xdr:row>
      <xdr:rowOff>21729</xdr:rowOff>
    </xdr:to>
    <xdr:sp macro="" textlink="">
      <xdr:nvSpPr>
        <xdr:cNvPr id="312" name="楕円 311"/>
        <xdr:cNvSpPr/>
      </xdr:nvSpPr>
      <xdr:spPr>
        <a:xfrm>
          <a:off x="10426700" y="64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6506</xdr:rowOff>
    </xdr:from>
    <xdr:ext cx="534377" cy="259045"/>
    <xdr:sp macro="" textlink="">
      <xdr:nvSpPr>
        <xdr:cNvPr id="313" name="補助費等該当値テキスト"/>
        <xdr:cNvSpPr txBox="1"/>
      </xdr:nvSpPr>
      <xdr:spPr>
        <a:xfrm>
          <a:off x="10528300" y="635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48136</xdr:rowOff>
    </xdr:from>
    <xdr:to>
      <xdr:col>50</xdr:col>
      <xdr:colOff>165100</xdr:colOff>
      <xdr:row>37</xdr:row>
      <xdr:rowOff>149736</xdr:rowOff>
    </xdr:to>
    <xdr:sp macro="" textlink="">
      <xdr:nvSpPr>
        <xdr:cNvPr id="314" name="楕円 313"/>
        <xdr:cNvSpPr/>
      </xdr:nvSpPr>
      <xdr:spPr>
        <a:xfrm>
          <a:off x="9588500" y="639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140863</xdr:rowOff>
    </xdr:from>
    <xdr:ext cx="534377" cy="259045"/>
    <xdr:sp macro="" textlink="">
      <xdr:nvSpPr>
        <xdr:cNvPr id="315" name="テキスト ボックス 314"/>
        <xdr:cNvSpPr txBox="1"/>
      </xdr:nvSpPr>
      <xdr:spPr>
        <a:xfrm>
          <a:off x="9372111" y="648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164759</xdr:rowOff>
    </xdr:from>
    <xdr:to>
      <xdr:col>46</xdr:col>
      <xdr:colOff>38100</xdr:colOff>
      <xdr:row>35</xdr:row>
      <xdr:rowOff>94909</xdr:rowOff>
    </xdr:to>
    <xdr:sp macro="" textlink="">
      <xdr:nvSpPr>
        <xdr:cNvPr id="316" name="楕円 315"/>
        <xdr:cNvSpPr/>
      </xdr:nvSpPr>
      <xdr:spPr>
        <a:xfrm>
          <a:off x="8699500" y="599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86036</xdr:rowOff>
    </xdr:from>
    <xdr:ext cx="599010" cy="259045"/>
    <xdr:sp macro="" textlink="">
      <xdr:nvSpPr>
        <xdr:cNvPr id="317" name="テキスト ボックス 316"/>
        <xdr:cNvSpPr txBox="1"/>
      </xdr:nvSpPr>
      <xdr:spPr>
        <a:xfrm>
          <a:off x="8450795" y="6086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128525</xdr:rowOff>
    </xdr:from>
    <xdr:to>
      <xdr:col>41</xdr:col>
      <xdr:colOff>101600</xdr:colOff>
      <xdr:row>38</xdr:row>
      <xdr:rowOff>58675</xdr:rowOff>
    </xdr:to>
    <xdr:sp macro="" textlink="">
      <xdr:nvSpPr>
        <xdr:cNvPr id="318" name="楕円 317"/>
        <xdr:cNvSpPr/>
      </xdr:nvSpPr>
      <xdr:spPr>
        <a:xfrm>
          <a:off x="7810500" y="647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49802</xdr:rowOff>
    </xdr:from>
    <xdr:ext cx="534377" cy="259045"/>
    <xdr:sp macro="" textlink="">
      <xdr:nvSpPr>
        <xdr:cNvPr id="319" name="テキスト ボックス 318"/>
        <xdr:cNvSpPr txBox="1"/>
      </xdr:nvSpPr>
      <xdr:spPr>
        <a:xfrm>
          <a:off x="7594111" y="656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22158</xdr:rowOff>
    </xdr:from>
    <xdr:to>
      <xdr:col>36</xdr:col>
      <xdr:colOff>165100</xdr:colOff>
      <xdr:row>38</xdr:row>
      <xdr:rowOff>123758</xdr:rowOff>
    </xdr:to>
    <xdr:sp macro="" textlink="">
      <xdr:nvSpPr>
        <xdr:cNvPr id="320" name="楕円 319"/>
        <xdr:cNvSpPr/>
      </xdr:nvSpPr>
      <xdr:spPr>
        <a:xfrm>
          <a:off x="6921500" y="653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114885</xdr:rowOff>
    </xdr:from>
    <xdr:ext cx="534377" cy="259045"/>
    <xdr:sp macro="" textlink="">
      <xdr:nvSpPr>
        <xdr:cNvPr id="321" name="テキスト ボックス 320"/>
        <xdr:cNvSpPr txBox="1"/>
      </xdr:nvSpPr>
      <xdr:spPr>
        <a:xfrm>
          <a:off x="6705111" y="662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90189</xdr:rowOff>
    </xdr:from>
    <xdr:to>
      <xdr:col>54</xdr:col>
      <xdr:colOff>189865</xdr:colOff>
      <xdr:row>59</xdr:row>
      <xdr:rowOff>83941</xdr:rowOff>
    </xdr:to>
    <xdr:cxnSp macro="">
      <xdr:nvCxnSpPr>
        <xdr:cNvPr id="346" name="直線コネクタ 345"/>
        <xdr:cNvCxnSpPr/>
      </xdr:nvCxnSpPr>
      <xdr:spPr>
        <a:xfrm flipV="1">
          <a:off x="10475595" y="8662689"/>
          <a:ext cx="1270" cy="15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87768</xdr:rowOff>
    </xdr:from>
    <xdr:ext cx="534377" cy="259045"/>
    <xdr:sp macro="" textlink="">
      <xdr:nvSpPr>
        <xdr:cNvPr id="347" name="普通建設事業費最小値テキスト"/>
        <xdr:cNvSpPr txBox="1"/>
      </xdr:nvSpPr>
      <xdr:spPr>
        <a:xfrm>
          <a:off x="10528300" y="1020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83941</xdr:rowOff>
    </xdr:from>
    <xdr:to>
      <xdr:col>55</xdr:col>
      <xdr:colOff>88900</xdr:colOff>
      <xdr:row>59</xdr:row>
      <xdr:rowOff>83941</xdr:rowOff>
    </xdr:to>
    <xdr:cxnSp macro="">
      <xdr:nvCxnSpPr>
        <xdr:cNvPr id="348" name="直線コネクタ 347"/>
        <xdr:cNvCxnSpPr/>
      </xdr:nvCxnSpPr>
      <xdr:spPr>
        <a:xfrm>
          <a:off x="10388600" y="1019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36866</xdr:rowOff>
    </xdr:from>
    <xdr:ext cx="534377" cy="259045"/>
    <xdr:sp macro="" textlink="">
      <xdr:nvSpPr>
        <xdr:cNvPr id="349" name="普通建設事業費最大値テキスト"/>
        <xdr:cNvSpPr txBox="1"/>
      </xdr:nvSpPr>
      <xdr:spPr>
        <a:xfrm>
          <a:off x="10528300" y="843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90189</xdr:rowOff>
    </xdr:from>
    <xdr:to>
      <xdr:col>55</xdr:col>
      <xdr:colOff>88900</xdr:colOff>
      <xdr:row>50</xdr:row>
      <xdr:rowOff>90189</xdr:rowOff>
    </xdr:to>
    <xdr:cxnSp macro="">
      <xdr:nvCxnSpPr>
        <xdr:cNvPr id="350" name="直線コネクタ 349"/>
        <xdr:cNvCxnSpPr/>
      </xdr:nvCxnSpPr>
      <xdr:spPr>
        <a:xfrm>
          <a:off x="10388600" y="866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11836</xdr:rowOff>
    </xdr:from>
    <xdr:to>
      <xdr:col>55</xdr:col>
      <xdr:colOff>0</xdr:colOff>
      <xdr:row>56</xdr:row>
      <xdr:rowOff>70186</xdr:rowOff>
    </xdr:to>
    <xdr:cxnSp macro="">
      <xdr:nvCxnSpPr>
        <xdr:cNvPr id="351" name="直線コネクタ 350"/>
        <xdr:cNvCxnSpPr/>
      </xdr:nvCxnSpPr>
      <xdr:spPr>
        <a:xfrm flipV="1">
          <a:off x="9639300" y="9613036"/>
          <a:ext cx="838200" cy="5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145857</xdr:rowOff>
    </xdr:from>
    <xdr:ext cx="534377" cy="259045"/>
    <xdr:sp macro="" textlink="">
      <xdr:nvSpPr>
        <xdr:cNvPr id="352" name="普通建設事業費平均値テキスト"/>
        <xdr:cNvSpPr txBox="1"/>
      </xdr:nvSpPr>
      <xdr:spPr>
        <a:xfrm>
          <a:off x="10528300" y="9404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122980</xdr:rowOff>
    </xdr:from>
    <xdr:to>
      <xdr:col>55</xdr:col>
      <xdr:colOff>50800</xdr:colOff>
      <xdr:row>56</xdr:row>
      <xdr:rowOff>53130</xdr:rowOff>
    </xdr:to>
    <xdr:sp macro="" textlink="">
      <xdr:nvSpPr>
        <xdr:cNvPr id="353" name="フローチャート: 判断 352"/>
        <xdr:cNvSpPr/>
      </xdr:nvSpPr>
      <xdr:spPr>
        <a:xfrm>
          <a:off x="10426700" y="95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122193</xdr:rowOff>
    </xdr:from>
    <xdr:to>
      <xdr:col>50</xdr:col>
      <xdr:colOff>114300</xdr:colOff>
      <xdr:row>56</xdr:row>
      <xdr:rowOff>70186</xdr:rowOff>
    </xdr:to>
    <xdr:cxnSp macro="">
      <xdr:nvCxnSpPr>
        <xdr:cNvPr id="354" name="直線コネクタ 353"/>
        <xdr:cNvCxnSpPr/>
      </xdr:nvCxnSpPr>
      <xdr:spPr>
        <a:xfrm>
          <a:off x="8750300" y="9380493"/>
          <a:ext cx="889000" cy="29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122866</xdr:rowOff>
    </xdr:from>
    <xdr:to>
      <xdr:col>50</xdr:col>
      <xdr:colOff>165100</xdr:colOff>
      <xdr:row>56</xdr:row>
      <xdr:rowOff>53016</xdr:rowOff>
    </xdr:to>
    <xdr:sp macro="" textlink="">
      <xdr:nvSpPr>
        <xdr:cNvPr id="355" name="フローチャート: 判断 354"/>
        <xdr:cNvSpPr/>
      </xdr:nvSpPr>
      <xdr:spPr>
        <a:xfrm>
          <a:off x="9588500" y="955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69543</xdr:rowOff>
    </xdr:from>
    <xdr:ext cx="534377" cy="259045"/>
    <xdr:sp macro="" textlink="">
      <xdr:nvSpPr>
        <xdr:cNvPr id="356" name="テキスト ボックス 355"/>
        <xdr:cNvSpPr txBox="1"/>
      </xdr:nvSpPr>
      <xdr:spPr>
        <a:xfrm>
          <a:off x="9372111" y="932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114268</xdr:rowOff>
    </xdr:from>
    <xdr:to>
      <xdr:col>45</xdr:col>
      <xdr:colOff>177800</xdr:colOff>
      <xdr:row>54</xdr:row>
      <xdr:rowOff>122193</xdr:rowOff>
    </xdr:to>
    <xdr:cxnSp macro="">
      <xdr:nvCxnSpPr>
        <xdr:cNvPr id="357" name="直線コネクタ 356"/>
        <xdr:cNvCxnSpPr/>
      </xdr:nvCxnSpPr>
      <xdr:spPr>
        <a:xfrm>
          <a:off x="7861300" y="8858218"/>
          <a:ext cx="889000" cy="5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157175</xdr:rowOff>
    </xdr:from>
    <xdr:to>
      <xdr:col>46</xdr:col>
      <xdr:colOff>38100</xdr:colOff>
      <xdr:row>55</xdr:row>
      <xdr:rowOff>87325</xdr:rowOff>
    </xdr:to>
    <xdr:sp macro="" textlink="">
      <xdr:nvSpPr>
        <xdr:cNvPr id="358" name="フローチャート: 判断 357"/>
        <xdr:cNvSpPr/>
      </xdr:nvSpPr>
      <xdr:spPr>
        <a:xfrm>
          <a:off x="8699500" y="94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78452</xdr:rowOff>
    </xdr:from>
    <xdr:ext cx="534377" cy="259045"/>
    <xdr:sp macro="" textlink="">
      <xdr:nvSpPr>
        <xdr:cNvPr id="359" name="テキスト ボックス 358"/>
        <xdr:cNvSpPr txBox="1"/>
      </xdr:nvSpPr>
      <xdr:spPr>
        <a:xfrm>
          <a:off x="8483111" y="950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114268</xdr:rowOff>
    </xdr:from>
    <xdr:to>
      <xdr:col>41</xdr:col>
      <xdr:colOff>50800</xdr:colOff>
      <xdr:row>57</xdr:row>
      <xdr:rowOff>52184</xdr:rowOff>
    </xdr:to>
    <xdr:cxnSp macro="">
      <xdr:nvCxnSpPr>
        <xdr:cNvPr id="360" name="直線コネクタ 359"/>
        <xdr:cNvCxnSpPr/>
      </xdr:nvCxnSpPr>
      <xdr:spPr>
        <a:xfrm flipV="1">
          <a:off x="6972300" y="8858218"/>
          <a:ext cx="889000" cy="96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139516</xdr:rowOff>
    </xdr:from>
    <xdr:to>
      <xdr:col>41</xdr:col>
      <xdr:colOff>101600</xdr:colOff>
      <xdr:row>54</xdr:row>
      <xdr:rowOff>69666</xdr:rowOff>
    </xdr:to>
    <xdr:sp macro="" textlink="">
      <xdr:nvSpPr>
        <xdr:cNvPr id="361" name="フローチャート: 判断 360"/>
        <xdr:cNvSpPr/>
      </xdr:nvSpPr>
      <xdr:spPr>
        <a:xfrm>
          <a:off x="7810500" y="922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60793</xdr:rowOff>
    </xdr:from>
    <xdr:ext cx="534377" cy="259045"/>
    <xdr:sp macro="" textlink="">
      <xdr:nvSpPr>
        <xdr:cNvPr id="362" name="テキスト ボックス 361"/>
        <xdr:cNvSpPr txBox="1"/>
      </xdr:nvSpPr>
      <xdr:spPr>
        <a:xfrm>
          <a:off x="7594111" y="931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5042</xdr:rowOff>
    </xdr:from>
    <xdr:to>
      <xdr:col>36</xdr:col>
      <xdr:colOff>165100</xdr:colOff>
      <xdr:row>56</xdr:row>
      <xdr:rowOff>106642</xdr:rowOff>
    </xdr:to>
    <xdr:sp macro="" textlink="">
      <xdr:nvSpPr>
        <xdr:cNvPr id="363" name="フローチャート: 判断 362"/>
        <xdr:cNvSpPr/>
      </xdr:nvSpPr>
      <xdr:spPr>
        <a:xfrm>
          <a:off x="6921500" y="960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123169</xdr:rowOff>
    </xdr:from>
    <xdr:ext cx="534377" cy="259045"/>
    <xdr:sp macro="" textlink="">
      <xdr:nvSpPr>
        <xdr:cNvPr id="364" name="テキスト ボックス 363"/>
        <xdr:cNvSpPr txBox="1"/>
      </xdr:nvSpPr>
      <xdr:spPr>
        <a:xfrm>
          <a:off x="6705111" y="938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132486</xdr:rowOff>
    </xdr:from>
    <xdr:to>
      <xdr:col>55</xdr:col>
      <xdr:colOff>50800</xdr:colOff>
      <xdr:row>56</xdr:row>
      <xdr:rowOff>62636</xdr:rowOff>
    </xdr:to>
    <xdr:sp macro="" textlink="">
      <xdr:nvSpPr>
        <xdr:cNvPr id="370" name="楕円 369"/>
        <xdr:cNvSpPr/>
      </xdr:nvSpPr>
      <xdr:spPr>
        <a:xfrm>
          <a:off x="10426700" y="956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110913</xdr:rowOff>
    </xdr:from>
    <xdr:ext cx="534377" cy="259045"/>
    <xdr:sp macro="" textlink="">
      <xdr:nvSpPr>
        <xdr:cNvPr id="371" name="普通建設事業費該当値テキスト"/>
        <xdr:cNvSpPr txBox="1"/>
      </xdr:nvSpPr>
      <xdr:spPr>
        <a:xfrm>
          <a:off x="10528300" y="954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19386</xdr:rowOff>
    </xdr:from>
    <xdr:to>
      <xdr:col>50</xdr:col>
      <xdr:colOff>165100</xdr:colOff>
      <xdr:row>56</xdr:row>
      <xdr:rowOff>120986</xdr:rowOff>
    </xdr:to>
    <xdr:sp macro="" textlink="">
      <xdr:nvSpPr>
        <xdr:cNvPr id="372" name="楕円 371"/>
        <xdr:cNvSpPr/>
      </xdr:nvSpPr>
      <xdr:spPr>
        <a:xfrm>
          <a:off x="9588500" y="962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112113</xdr:rowOff>
    </xdr:from>
    <xdr:ext cx="534377" cy="259045"/>
    <xdr:sp macro="" textlink="">
      <xdr:nvSpPr>
        <xdr:cNvPr id="373" name="テキスト ボックス 372"/>
        <xdr:cNvSpPr txBox="1"/>
      </xdr:nvSpPr>
      <xdr:spPr>
        <a:xfrm>
          <a:off x="9372111" y="971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71393</xdr:rowOff>
    </xdr:from>
    <xdr:to>
      <xdr:col>46</xdr:col>
      <xdr:colOff>38100</xdr:colOff>
      <xdr:row>55</xdr:row>
      <xdr:rowOff>1543</xdr:rowOff>
    </xdr:to>
    <xdr:sp macro="" textlink="">
      <xdr:nvSpPr>
        <xdr:cNvPr id="374" name="楕円 373"/>
        <xdr:cNvSpPr/>
      </xdr:nvSpPr>
      <xdr:spPr>
        <a:xfrm>
          <a:off x="8699500" y="932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18070</xdr:rowOff>
    </xdr:from>
    <xdr:ext cx="534377" cy="259045"/>
    <xdr:sp macro="" textlink="">
      <xdr:nvSpPr>
        <xdr:cNvPr id="375" name="テキスト ボックス 374"/>
        <xdr:cNvSpPr txBox="1"/>
      </xdr:nvSpPr>
      <xdr:spPr>
        <a:xfrm>
          <a:off x="8483111" y="910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63468</xdr:rowOff>
    </xdr:from>
    <xdr:to>
      <xdr:col>41</xdr:col>
      <xdr:colOff>101600</xdr:colOff>
      <xdr:row>51</xdr:row>
      <xdr:rowOff>165068</xdr:rowOff>
    </xdr:to>
    <xdr:sp macro="" textlink="">
      <xdr:nvSpPr>
        <xdr:cNvPr id="376" name="楕円 375"/>
        <xdr:cNvSpPr/>
      </xdr:nvSpPr>
      <xdr:spPr>
        <a:xfrm>
          <a:off x="7810500" y="880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10145</xdr:rowOff>
    </xdr:from>
    <xdr:ext cx="534377" cy="259045"/>
    <xdr:sp macro="" textlink="">
      <xdr:nvSpPr>
        <xdr:cNvPr id="377" name="テキスト ボックス 376"/>
        <xdr:cNvSpPr txBox="1"/>
      </xdr:nvSpPr>
      <xdr:spPr>
        <a:xfrm>
          <a:off x="7594111" y="858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1384</xdr:rowOff>
    </xdr:from>
    <xdr:to>
      <xdr:col>36</xdr:col>
      <xdr:colOff>165100</xdr:colOff>
      <xdr:row>57</xdr:row>
      <xdr:rowOff>102984</xdr:rowOff>
    </xdr:to>
    <xdr:sp macro="" textlink="">
      <xdr:nvSpPr>
        <xdr:cNvPr id="378" name="楕円 377"/>
        <xdr:cNvSpPr/>
      </xdr:nvSpPr>
      <xdr:spPr>
        <a:xfrm>
          <a:off x="6921500" y="977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94111</xdr:rowOff>
    </xdr:from>
    <xdr:ext cx="534377" cy="259045"/>
    <xdr:sp macro="" textlink="">
      <xdr:nvSpPr>
        <xdr:cNvPr id="379" name="テキスト ボックス 378"/>
        <xdr:cNvSpPr txBox="1"/>
      </xdr:nvSpPr>
      <xdr:spPr>
        <a:xfrm>
          <a:off x="6705111" y="986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72949</xdr:rowOff>
    </xdr:from>
    <xdr:to>
      <xdr:col>54</xdr:col>
      <xdr:colOff>189865</xdr:colOff>
      <xdr:row>79</xdr:row>
      <xdr:rowOff>43174</xdr:rowOff>
    </xdr:to>
    <xdr:cxnSp macro="">
      <xdr:nvCxnSpPr>
        <xdr:cNvPr id="403" name="直線コネクタ 402"/>
        <xdr:cNvCxnSpPr/>
      </xdr:nvCxnSpPr>
      <xdr:spPr>
        <a:xfrm flipV="1">
          <a:off x="10475595" y="12245899"/>
          <a:ext cx="1270" cy="1341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47001</xdr:rowOff>
    </xdr:from>
    <xdr:ext cx="313932" cy="259045"/>
    <xdr:sp macro="" textlink="">
      <xdr:nvSpPr>
        <xdr:cNvPr id="404" name="普通建設事業費 （ うち新規整備　）最小値テキスト"/>
        <xdr:cNvSpPr txBox="1"/>
      </xdr:nvSpPr>
      <xdr:spPr>
        <a:xfrm>
          <a:off x="10528300" y="135915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43174</xdr:rowOff>
    </xdr:from>
    <xdr:to>
      <xdr:col>55</xdr:col>
      <xdr:colOff>88900</xdr:colOff>
      <xdr:row>79</xdr:row>
      <xdr:rowOff>43174</xdr:rowOff>
    </xdr:to>
    <xdr:cxnSp macro="">
      <xdr:nvCxnSpPr>
        <xdr:cNvPr id="405" name="直線コネクタ 404"/>
        <xdr:cNvCxnSpPr/>
      </xdr:nvCxnSpPr>
      <xdr:spPr>
        <a:xfrm>
          <a:off x="10388600" y="1358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19626</xdr:rowOff>
    </xdr:from>
    <xdr:ext cx="534377" cy="259045"/>
    <xdr:sp macro="" textlink="">
      <xdr:nvSpPr>
        <xdr:cNvPr id="406" name="普通建設事業費 （ うち新規整備　）最大値テキスト"/>
        <xdr:cNvSpPr txBox="1"/>
      </xdr:nvSpPr>
      <xdr:spPr>
        <a:xfrm>
          <a:off x="10528300" y="120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72949</xdr:rowOff>
    </xdr:from>
    <xdr:to>
      <xdr:col>55</xdr:col>
      <xdr:colOff>88900</xdr:colOff>
      <xdr:row>71</xdr:row>
      <xdr:rowOff>72949</xdr:rowOff>
    </xdr:to>
    <xdr:cxnSp macro="">
      <xdr:nvCxnSpPr>
        <xdr:cNvPr id="407" name="直線コネクタ 406"/>
        <xdr:cNvCxnSpPr/>
      </xdr:nvCxnSpPr>
      <xdr:spPr>
        <a:xfrm>
          <a:off x="10388600" y="1224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138957</xdr:rowOff>
    </xdr:from>
    <xdr:to>
      <xdr:col>55</xdr:col>
      <xdr:colOff>0</xdr:colOff>
      <xdr:row>79</xdr:row>
      <xdr:rowOff>13836</xdr:rowOff>
    </xdr:to>
    <xdr:cxnSp macro="">
      <xdr:nvCxnSpPr>
        <xdr:cNvPr id="408" name="直線コネクタ 407"/>
        <xdr:cNvCxnSpPr/>
      </xdr:nvCxnSpPr>
      <xdr:spPr>
        <a:xfrm flipV="1">
          <a:off x="9639300" y="13512057"/>
          <a:ext cx="8382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162983</xdr:rowOff>
    </xdr:from>
    <xdr:ext cx="534377" cy="259045"/>
    <xdr:sp macro="" textlink="">
      <xdr:nvSpPr>
        <xdr:cNvPr id="409" name="普通建設事業費 （ うち新規整備　）平均値テキスト"/>
        <xdr:cNvSpPr txBox="1"/>
      </xdr:nvSpPr>
      <xdr:spPr>
        <a:xfrm>
          <a:off x="10528300" y="13193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140106</xdr:rowOff>
    </xdr:from>
    <xdr:to>
      <xdr:col>55</xdr:col>
      <xdr:colOff>50800</xdr:colOff>
      <xdr:row>78</xdr:row>
      <xdr:rowOff>70256</xdr:rowOff>
    </xdr:to>
    <xdr:sp macro="" textlink="">
      <xdr:nvSpPr>
        <xdr:cNvPr id="410" name="フローチャート: 判断 409"/>
        <xdr:cNvSpPr/>
      </xdr:nvSpPr>
      <xdr:spPr>
        <a:xfrm>
          <a:off x="10426700" y="1334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126842</xdr:rowOff>
    </xdr:from>
    <xdr:to>
      <xdr:col>50</xdr:col>
      <xdr:colOff>114300</xdr:colOff>
      <xdr:row>79</xdr:row>
      <xdr:rowOff>13836</xdr:rowOff>
    </xdr:to>
    <xdr:cxnSp macro="">
      <xdr:nvCxnSpPr>
        <xdr:cNvPr id="411" name="直線コネクタ 410"/>
        <xdr:cNvCxnSpPr/>
      </xdr:nvCxnSpPr>
      <xdr:spPr>
        <a:xfrm>
          <a:off x="8750300" y="13499942"/>
          <a:ext cx="889000" cy="5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113742</xdr:rowOff>
    </xdr:from>
    <xdr:to>
      <xdr:col>50</xdr:col>
      <xdr:colOff>165100</xdr:colOff>
      <xdr:row>78</xdr:row>
      <xdr:rowOff>43892</xdr:rowOff>
    </xdr:to>
    <xdr:sp macro="" textlink="">
      <xdr:nvSpPr>
        <xdr:cNvPr id="412" name="フローチャート: 判断 411"/>
        <xdr:cNvSpPr/>
      </xdr:nvSpPr>
      <xdr:spPr>
        <a:xfrm>
          <a:off x="9588500" y="1331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60419</xdr:rowOff>
    </xdr:from>
    <xdr:ext cx="534377" cy="259045"/>
    <xdr:sp macro="" textlink="">
      <xdr:nvSpPr>
        <xdr:cNvPr id="413" name="テキスト ボックス 412"/>
        <xdr:cNvSpPr txBox="1"/>
      </xdr:nvSpPr>
      <xdr:spPr>
        <a:xfrm>
          <a:off x="9372111" y="1309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49384</xdr:rowOff>
    </xdr:from>
    <xdr:to>
      <xdr:col>45</xdr:col>
      <xdr:colOff>177800</xdr:colOff>
      <xdr:row>78</xdr:row>
      <xdr:rowOff>126842</xdr:rowOff>
    </xdr:to>
    <xdr:cxnSp macro="">
      <xdr:nvCxnSpPr>
        <xdr:cNvPr id="414" name="直線コネクタ 413"/>
        <xdr:cNvCxnSpPr/>
      </xdr:nvCxnSpPr>
      <xdr:spPr>
        <a:xfrm>
          <a:off x="7861300" y="12565234"/>
          <a:ext cx="889000" cy="93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36074</xdr:rowOff>
    </xdr:from>
    <xdr:to>
      <xdr:col>46</xdr:col>
      <xdr:colOff>38100</xdr:colOff>
      <xdr:row>77</xdr:row>
      <xdr:rowOff>137674</xdr:rowOff>
    </xdr:to>
    <xdr:sp macro="" textlink="">
      <xdr:nvSpPr>
        <xdr:cNvPr id="415" name="フローチャート: 判断 414"/>
        <xdr:cNvSpPr/>
      </xdr:nvSpPr>
      <xdr:spPr>
        <a:xfrm>
          <a:off x="8699500" y="1323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154201</xdr:rowOff>
    </xdr:from>
    <xdr:ext cx="534377" cy="259045"/>
    <xdr:sp macro="" textlink="">
      <xdr:nvSpPr>
        <xdr:cNvPr id="416" name="テキスト ボックス 415"/>
        <xdr:cNvSpPr txBox="1"/>
      </xdr:nvSpPr>
      <xdr:spPr>
        <a:xfrm>
          <a:off x="8483111" y="130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49384</xdr:rowOff>
    </xdr:from>
    <xdr:to>
      <xdr:col>41</xdr:col>
      <xdr:colOff>50800</xdr:colOff>
      <xdr:row>78</xdr:row>
      <xdr:rowOff>24371</xdr:rowOff>
    </xdr:to>
    <xdr:cxnSp macro="">
      <xdr:nvCxnSpPr>
        <xdr:cNvPr id="417" name="直線コネクタ 416"/>
        <xdr:cNvCxnSpPr/>
      </xdr:nvCxnSpPr>
      <xdr:spPr>
        <a:xfrm flipV="1">
          <a:off x="6972300" y="12565234"/>
          <a:ext cx="889000" cy="83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46323</xdr:rowOff>
    </xdr:from>
    <xdr:to>
      <xdr:col>41</xdr:col>
      <xdr:colOff>101600</xdr:colOff>
      <xdr:row>76</xdr:row>
      <xdr:rowOff>147923</xdr:rowOff>
    </xdr:to>
    <xdr:sp macro="" textlink="">
      <xdr:nvSpPr>
        <xdr:cNvPr id="418" name="フローチャート: 判断 417"/>
        <xdr:cNvSpPr/>
      </xdr:nvSpPr>
      <xdr:spPr>
        <a:xfrm>
          <a:off x="7810500" y="1307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139050</xdr:rowOff>
    </xdr:from>
    <xdr:ext cx="534377" cy="259045"/>
    <xdr:sp macro="" textlink="">
      <xdr:nvSpPr>
        <xdr:cNvPr id="419" name="テキスト ボックス 418"/>
        <xdr:cNvSpPr txBox="1"/>
      </xdr:nvSpPr>
      <xdr:spPr>
        <a:xfrm>
          <a:off x="7594111" y="1316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92520</xdr:rowOff>
    </xdr:from>
    <xdr:to>
      <xdr:col>36</xdr:col>
      <xdr:colOff>165100</xdr:colOff>
      <xdr:row>78</xdr:row>
      <xdr:rowOff>22670</xdr:rowOff>
    </xdr:to>
    <xdr:sp macro="" textlink="">
      <xdr:nvSpPr>
        <xdr:cNvPr id="420" name="フローチャート: 判断 419"/>
        <xdr:cNvSpPr/>
      </xdr:nvSpPr>
      <xdr:spPr>
        <a:xfrm>
          <a:off x="6921500" y="132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39197</xdr:rowOff>
    </xdr:from>
    <xdr:ext cx="534377" cy="259045"/>
    <xdr:sp macro="" textlink="">
      <xdr:nvSpPr>
        <xdr:cNvPr id="421" name="テキスト ボックス 420"/>
        <xdr:cNvSpPr txBox="1"/>
      </xdr:nvSpPr>
      <xdr:spPr>
        <a:xfrm>
          <a:off x="6705111" y="1306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88157</xdr:rowOff>
    </xdr:from>
    <xdr:to>
      <xdr:col>55</xdr:col>
      <xdr:colOff>50800</xdr:colOff>
      <xdr:row>79</xdr:row>
      <xdr:rowOff>18307</xdr:rowOff>
    </xdr:to>
    <xdr:sp macro="" textlink="">
      <xdr:nvSpPr>
        <xdr:cNvPr id="427" name="楕円 426"/>
        <xdr:cNvSpPr/>
      </xdr:nvSpPr>
      <xdr:spPr>
        <a:xfrm>
          <a:off x="10426700" y="1346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3084</xdr:rowOff>
    </xdr:from>
    <xdr:ext cx="469744" cy="259045"/>
    <xdr:sp macro="" textlink="">
      <xdr:nvSpPr>
        <xdr:cNvPr id="428" name="普通建設事業費 （ うち新規整備　）該当値テキスト"/>
        <xdr:cNvSpPr txBox="1"/>
      </xdr:nvSpPr>
      <xdr:spPr>
        <a:xfrm>
          <a:off x="10528300" y="1337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134486</xdr:rowOff>
    </xdr:from>
    <xdr:to>
      <xdr:col>50</xdr:col>
      <xdr:colOff>165100</xdr:colOff>
      <xdr:row>79</xdr:row>
      <xdr:rowOff>64636</xdr:rowOff>
    </xdr:to>
    <xdr:sp macro="" textlink="">
      <xdr:nvSpPr>
        <xdr:cNvPr id="429" name="楕円 428"/>
        <xdr:cNvSpPr/>
      </xdr:nvSpPr>
      <xdr:spPr>
        <a:xfrm>
          <a:off x="9588500" y="135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55763</xdr:rowOff>
    </xdr:from>
    <xdr:ext cx="469744" cy="259045"/>
    <xdr:sp macro="" textlink="">
      <xdr:nvSpPr>
        <xdr:cNvPr id="430" name="テキスト ボックス 429"/>
        <xdr:cNvSpPr txBox="1"/>
      </xdr:nvSpPr>
      <xdr:spPr>
        <a:xfrm>
          <a:off x="9404428" y="1360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76042</xdr:rowOff>
    </xdr:from>
    <xdr:to>
      <xdr:col>46</xdr:col>
      <xdr:colOff>38100</xdr:colOff>
      <xdr:row>79</xdr:row>
      <xdr:rowOff>6192</xdr:rowOff>
    </xdr:to>
    <xdr:sp macro="" textlink="">
      <xdr:nvSpPr>
        <xdr:cNvPr id="431" name="楕円 430"/>
        <xdr:cNvSpPr/>
      </xdr:nvSpPr>
      <xdr:spPr>
        <a:xfrm>
          <a:off x="8699500" y="1344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168769</xdr:rowOff>
    </xdr:from>
    <xdr:ext cx="469744" cy="259045"/>
    <xdr:sp macro="" textlink="">
      <xdr:nvSpPr>
        <xdr:cNvPr id="432" name="テキスト ボックス 431"/>
        <xdr:cNvSpPr txBox="1"/>
      </xdr:nvSpPr>
      <xdr:spPr>
        <a:xfrm>
          <a:off x="8515428" y="1354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170034</xdr:rowOff>
    </xdr:from>
    <xdr:to>
      <xdr:col>41</xdr:col>
      <xdr:colOff>101600</xdr:colOff>
      <xdr:row>73</xdr:row>
      <xdr:rowOff>100184</xdr:rowOff>
    </xdr:to>
    <xdr:sp macro="" textlink="">
      <xdr:nvSpPr>
        <xdr:cNvPr id="433" name="楕円 432"/>
        <xdr:cNvSpPr/>
      </xdr:nvSpPr>
      <xdr:spPr>
        <a:xfrm>
          <a:off x="7810500" y="125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116711</xdr:rowOff>
    </xdr:from>
    <xdr:ext cx="534377" cy="259045"/>
    <xdr:sp macro="" textlink="">
      <xdr:nvSpPr>
        <xdr:cNvPr id="434" name="テキスト ボックス 433"/>
        <xdr:cNvSpPr txBox="1"/>
      </xdr:nvSpPr>
      <xdr:spPr>
        <a:xfrm>
          <a:off x="7594111" y="122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145021</xdr:rowOff>
    </xdr:from>
    <xdr:to>
      <xdr:col>36</xdr:col>
      <xdr:colOff>165100</xdr:colOff>
      <xdr:row>78</xdr:row>
      <xdr:rowOff>75171</xdr:rowOff>
    </xdr:to>
    <xdr:sp macro="" textlink="">
      <xdr:nvSpPr>
        <xdr:cNvPr id="435" name="楕円 434"/>
        <xdr:cNvSpPr/>
      </xdr:nvSpPr>
      <xdr:spPr>
        <a:xfrm>
          <a:off x="6921500" y="1334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66298</xdr:rowOff>
    </xdr:from>
    <xdr:ext cx="534377" cy="259045"/>
    <xdr:sp macro="" textlink="">
      <xdr:nvSpPr>
        <xdr:cNvPr id="436" name="テキスト ボックス 435"/>
        <xdr:cNvSpPr txBox="1"/>
      </xdr:nvSpPr>
      <xdr:spPr>
        <a:xfrm>
          <a:off x="6705111" y="1343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6" name="テキスト ボックス 45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151301</xdr:rowOff>
    </xdr:from>
    <xdr:to>
      <xdr:col>54</xdr:col>
      <xdr:colOff>189865</xdr:colOff>
      <xdr:row>98</xdr:row>
      <xdr:rowOff>106172</xdr:rowOff>
    </xdr:to>
    <xdr:cxnSp macro="">
      <xdr:nvCxnSpPr>
        <xdr:cNvPr id="460" name="直線コネクタ 459"/>
        <xdr:cNvCxnSpPr/>
      </xdr:nvCxnSpPr>
      <xdr:spPr>
        <a:xfrm flipV="1">
          <a:off x="10475595" y="15753251"/>
          <a:ext cx="1270" cy="1155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109999</xdr:rowOff>
    </xdr:from>
    <xdr:ext cx="469744" cy="259045"/>
    <xdr:sp macro="" textlink="">
      <xdr:nvSpPr>
        <xdr:cNvPr id="461" name="普通建設事業費 （ うち更新整備　）最小値テキスト"/>
        <xdr:cNvSpPr txBox="1"/>
      </xdr:nvSpPr>
      <xdr:spPr>
        <a:xfrm>
          <a:off x="10528300" y="1691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106172</xdr:rowOff>
    </xdr:from>
    <xdr:to>
      <xdr:col>55</xdr:col>
      <xdr:colOff>88900</xdr:colOff>
      <xdr:row>98</xdr:row>
      <xdr:rowOff>106172</xdr:rowOff>
    </xdr:to>
    <xdr:cxnSp macro="">
      <xdr:nvCxnSpPr>
        <xdr:cNvPr id="462" name="直線コネクタ 461"/>
        <xdr:cNvCxnSpPr/>
      </xdr:nvCxnSpPr>
      <xdr:spPr>
        <a:xfrm>
          <a:off x="10388600" y="1690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97978</xdr:rowOff>
    </xdr:from>
    <xdr:ext cx="534377" cy="259045"/>
    <xdr:sp macro="" textlink="">
      <xdr:nvSpPr>
        <xdr:cNvPr id="463" name="普通建設事業費 （ うち更新整備　）最大値テキスト"/>
        <xdr:cNvSpPr txBox="1"/>
      </xdr:nvSpPr>
      <xdr:spPr>
        <a:xfrm>
          <a:off x="10528300" y="155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151301</xdr:rowOff>
    </xdr:from>
    <xdr:to>
      <xdr:col>55</xdr:col>
      <xdr:colOff>88900</xdr:colOff>
      <xdr:row>91</xdr:row>
      <xdr:rowOff>151301</xdr:rowOff>
    </xdr:to>
    <xdr:cxnSp macro="">
      <xdr:nvCxnSpPr>
        <xdr:cNvPr id="464" name="直線コネクタ 463"/>
        <xdr:cNvCxnSpPr/>
      </xdr:nvCxnSpPr>
      <xdr:spPr>
        <a:xfrm>
          <a:off x="10388600" y="1575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26981</xdr:rowOff>
    </xdr:from>
    <xdr:to>
      <xdr:col>55</xdr:col>
      <xdr:colOff>0</xdr:colOff>
      <xdr:row>95</xdr:row>
      <xdr:rowOff>99276</xdr:rowOff>
    </xdr:to>
    <xdr:cxnSp macro="">
      <xdr:nvCxnSpPr>
        <xdr:cNvPr id="465" name="直線コネクタ 464"/>
        <xdr:cNvCxnSpPr/>
      </xdr:nvCxnSpPr>
      <xdr:spPr>
        <a:xfrm>
          <a:off x="9639300" y="16314731"/>
          <a:ext cx="838200" cy="7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92491</xdr:rowOff>
    </xdr:from>
    <xdr:ext cx="534377" cy="259045"/>
    <xdr:sp macro="" textlink="">
      <xdr:nvSpPr>
        <xdr:cNvPr id="466" name="普通建設事業費 （ うち更新整備　）平均値テキスト"/>
        <xdr:cNvSpPr txBox="1"/>
      </xdr:nvSpPr>
      <xdr:spPr>
        <a:xfrm>
          <a:off x="10528300" y="16380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114064</xdr:rowOff>
    </xdr:from>
    <xdr:to>
      <xdr:col>55</xdr:col>
      <xdr:colOff>50800</xdr:colOff>
      <xdr:row>96</xdr:row>
      <xdr:rowOff>44214</xdr:rowOff>
    </xdr:to>
    <xdr:sp macro="" textlink="">
      <xdr:nvSpPr>
        <xdr:cNvPr id="467" name="フローチャート: 判断 466"/>
        <xdr:cNvSpPr/>
      </xdr:nvSpPr>
      <xdr:spPr>
        <a:xfrm>
          <a:off x="10426700" y="1640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110668</xdr:rowOff>
    </xdr:from>
    <xdr:to>
      <xdr:col>50</xdr:col>
      <xdr:colOff>114300</xdr:colOff>
      <xdr:row>95</xdr:row>
      <xdr:rowOff>26981</xdr:rowOff>
    </xdr:to>
    <xdr:cxnSp macro="">
      <xdr:nvCxnSpPr>
        <xdr:cNvPr id="468" name="直線コネクタ 467"/>
        <xdr:cNvCxnSpPr/>
      </xdr:nvCxnSpPr>
      <xdr:spPr>
        <a:xfrm>
          <a:off x="8750300" y="16226968"/>
          <a:ext cx="889000" cy="8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168948</xdr:rowOff>
    </xdr:from>
    <xdr:to>
      <xdr:col>50</xdr:col>
      <xdr:colOff>165100</xdr:colOff>
      <xdr:row>96</xdr:row>
      <xdr:rowOff>99098</xdr:rowOff>
    </xdr:to>
    <xdr:sp macro="" textlink="">
      <xdr:nvSpPr>
        <xdr:cNvPr id="469" name="フローチャート: 判断 468"/>
        <xdr:cNvSpPr/>
      </xdr:nvSpPr>
      <xdr:spPr>
        <a:xfrm>
          <a:off x="9588500" y="1645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90225</xdr:rowOff>
    </xdr:from>
    <xdr:ext cx="534377" cy="259045"/>
    <xdr:sp macro="" textlink="">
      <xdr:nvSpPr>
        <xdr:cNvPr id="470" name="テキスト ボックス 469"/>
        <xdr:cNvSpPr txBox="1"/>
      </xdr:nvSpPr>
      <xdr:spPr>
        <a:xfrm>
          <a:off x="9372111" y="1654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110668</xdr:rowOff>
    </xdr:from>
    <xdr:to>
      <xdr:col>45</xdr:col>
      <xdr:colOff>177800</xdr:colOff>
      <xdr:row>96</xdr:row>
      <xdr:rowOff>19475</xdr:rowOff>
    </xdr:to>
    <xdr:cxnSp macro="">
      <xdr:nvCxnSpPr>
        <xdr:cNvPr id="471" name="直線コネクタ 470"/>
        <xdr:cNvCxnSpPr/>
      </xdr:nvCxnSpPr>
      <xdr:spPr>
        <a:xfrm flipV="1">
          <a:off x="7861300" y="16226968"/>
          <a:ext cx="889000" cy="2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77451</xdr:rowOff>
    </xdr:from>
    <xdr:to>
      <xdr:col>46</xdr:col>
      <xdr:colOff>38100</xdr:colOff>
      <xdr:row>96</xdr:row>
      <xdr:rowOff>7601</xdr:rowOff>
    </xdr:to>
    <xdr:sp macro="" textlink="">
      <xdr:nvSpPr>
        <xdr:cNvPr id="472" name="フローチャート: 判断 471"/>
        <xdr:cNvSpPr/>
      </xdr:nvSpPr>
      <xdr:spPr>
        <a:xfrm>
          <a:off x="8699500" y="1636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170178</xdr:rowOff>
    </xdr:from>
    <xdr:ext cx="534377" cy="259045"/>
    <xdr:sp macro="" textlink="">
      <xdr:nvSpPr>
        <xdr:cNvPr id="473" name="テキスト ボックス 472"/>
        <xdr:cNvSpPr txBox="1"/>
      </xdr:nvSpPr>
      <xdr:spPr>
        <a:xfrm>
          <a:off x="8483111" y="1645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19475</xdr:rowOff>
    </xdr:from>
    <xdr:to>
      <xdr:col>41</xdr:col>
      <xdr:colOff>50800</xdr:colOff>
      <xdr:row>96</xdr:row>
      <xdr:rowOff>143300</xdr:rowOff>
    </xdr:to>
    <xdr:cxnSp macro="">
      <xdr:nvCxnSpPr>
        <xdr:cNvPr id="474" name="直線コネクタ 473"/>
        <xdr:cNvCxnSpPr/>
      </xdr:nvCxnSpPr>
      <xdr:spPr>
        <a:xfrm flipV="1">
          <a:off x="6972300" y="1647867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156851</xdr:rowOff>
    </xdr:from>
    <xdr:to>
      <xdr:col>41</xdr:col>
      <xdr:colOff>101600</xdr:colOff>
      <xdr:row>96</xdr:row>
      <xdr:rowOff>87001</xdr:rowOff>
    </xdr:to>
    <xdr:sp macro="" textlink="">
      <xdr:nvSpPr>
        <xdr:cNvPr id="475" name="フローチャート: 判断 474"/>
        <xdr:cNvSpPr/>
      </xdr:nvSpPr>
      <xdr:spPr>
        <a:xfrm>
          <a:off x="78105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78128</xdr:rowOff>
    </xdr:from>
    <xdr:ext cx="534377" cy="259045"/>
    <xdr:sp macro="" textlink="">
      <xdr:nvSpPr>
        <xdr:cNvPr id="476" name="テキスト ボックス 475"/>
        <xdr:cNvSpPr txBox="1"/>
      </xdr:nvSpPr>
      <xdr:spPr>
        <a:xfrm>
          <a:off x="7594111" y="1653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76079</xdr:rowOff>
    </xdr:from>
    <xdr:to>
      <xdr:col>36</xdr:col>
      <xdr:colOff>165100</xdr:colOff>
      <xdr:row>97</xdr:row>
      <xdr:rowOff>6229</xdr:rowOff>
    </xdr:to>
    <xdr:sp macro="" textlink="">
      <xdr:nvSpPr>
        <xdr:cNvPr id="477" name="フローチャート: 判断 476"/>
        <xdr:cNvSpPr/>
      </xdr:nvSpPr>
      <xdr:spPr>
        <a:xfrm>
          <a:off x="6921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22756</xdr:rowOff>
    </xdr:from>
    <xdr:ext cx="534377" cy="259045"/>
    <xdr:sp macro="" textlink="">
      <xdr:nvSpPr>
        <xdr:cNvPr id="478" name="テキスト ボックス 477"/>
        <xdr:cNvSpPr txBox="1"/>
      </xdr:nvSpPr>
      <xdr:spPr>
        <a:xfrm>
          <a:off x="6705111" y="163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48476</xdr:rowOff>
    </xdr:from>
    <xdr:to>
      <xdr:col>55</xdr:col>
      <xdr:colOff>50800</xdr:colOff>
      <xdr:row>95</xdr:row>
      <xdr:rowOff>150076</xdr:rowOff>
    </xdr:to>
    <xdr:sp macro="" textlink="">
      <xdr:nvSpPr>
        <xdr:cNvPr id="484" name="楕円 483"/>
        <xdr:cNvSpPr/>
      </xdr:nvSpPr>
      <xdr:spPr>
        <a:xfrm>
          <a:off x="10426700" y="1633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71353</xdr:rowOff>
    </xdr:from>
    <xdr:ext cx="534377" cy="259045"/>
    <xdr:sp macro="" textlink="">
      <xdr:nvSpPr>
        <xdr:cNvPr id="485" name="普通建設事業費 （ うち更新整備　）該当値テキスト"/>
        <xdr:cNvSpPr txBox="1"/>
      </xdr:nvSpPr>
      <xdr:spPr>
        <a:xfrm>
          <a:off x="10528300" y="161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147631</xdr:rowOff>
    </xdr:from>
    <xdr:to>
      <xdr:col>50</xdr:col>
      <xdr:colOff>165100</xdr:colOff>
      <xdr:row>95</xdr:row>
      <xdr:rowOff>77781</xdr:rowOff>
    </xdr:to>
    <xdr:sp macro="" textlink="">
      <xdr:nvSpPr>
        <xdr:cNvPr id="486" name="楕円 485"/>
        <xdr:cNvSpPr/>
      </xdr:nvSpPr>
      <xdr:spPr>
        <a:xfrm>
          <a:off x="9588500" y="1626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94308</xdr:rowOff>
    </xdr:from>
    <xdr:ext cx="534377" cy="259045"/>
    <xdr:sp macro="" textlink="">
      <xdr:nvSpPr>
        <xdr:cNvPr id="487" name="テキスト ボックス 486"/>
        <xdr:cNvSpPr txBox="1"/>
      </xdr:nvSpPr>
      <xdr:spPr>
        <a:xfrm>
          <a:off x="9372111" y="1603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59868</xdr:rowOff>
    </xdr:from>
    <xdr:to>
      <xdr:col>46</xdr:col>
      <xdr:colOff>38100</xdr:colOff>
      <xdr:row>94</xdr:row>
      <xdr:rowOff>161468</xdr:rowOff>
    </xdr:to>
    <xdr:sp macro="" textlink="">
      <xdr:nvSpPr>
        <xdr:cNvPr id="488" name="楕円 487"/>
        <xdr:cNvSpPr/>
      </xdr:nvSpPr>
      <xdr:spPr>
        <a:xfrm>
          <a:off x="8699500" y="1617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6545</xdr:rowOff>
    </xdr:from>
    <xdr:ext cx="534377" cy="259045"/>
    <xdr:sp macro="" textlink="">
      <xdr:nvSpPr>
        <xdr:cNvPr id="489" name="テキスト ボックス 488"/>
        <xdr:cNvSpPr txBox="1"/>
      </xdr:nvSpPr>
      <xdr:spPr>
        <a:xfrm>
          <a:off x="8483111" y="1595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140125</xdr:rowOff>
    </xdr:from>
    <xdr:to>
      <xdr:col>41</xdr:col>
      <xdr:colOff>101600</xdr:colOff>
      <xdr:row>96</xdr:row>
      <xdr:rowOff>70275</xdr:rowOff>
    </xdr:to>
    <xdr:sp macro="" textlink="">
      <xdr:nvSpPr>
        <xdr:cNvPr id="490" name="楕円 489"/>
        <xdr:cNvSpPr/>
      </xdr:nvSpPr>
      <xdr:spPr>
        <a:xfrm>
          <a:off x="7810500" y="1642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86802</xdr:rowOff>
    </xdr:from>
    <xdr:ext cx="534377" cy="259045"/>
    <xdr:sp macro="" textlink="">
      <xdr:nvSpPr>
        <xdr:cNvPr id="491" name="テキスト ボックス 490"/>
        <xdr:cNvSpPr txBox="1"/>
      </xdr:nvSpPr>
      <xdr:spPr>
        <a:xfrm>
          <a:off x="7594111" y="1620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92500</xdr:rowOff>
    </xdr:from>
    <xdr:to>
      <xdr:col>36</xdr:col>
      <xdr:colOff>165100</xdr:colOff>
      <xdr:row>97</xdr:row>
      <xdr:rowOff>22650</xdr:rowOff>
    </xdr:to>
    <xdr:sp macro="" textlink="">
      <xdr:nvSpPr>
        <xdr:cNvPr id="492" name="楕円 491"/>
        <xdr:cNvSpPr/>
      </xdr:nvSpPr>
      <xdr:spPr>
        <a:xfrm>
          <a:off x="6921500" y="1655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13777</xdr:rowOff>
    </xdr:from>
    <xdr:ext cx="534377" cy="259045"/>
    <xdr:sp macro="" textlink="">
      <xdr:nvSpPr>
        <xdr:cNvPr id="493" name="テキスト ボックス 492"/>
        <xdr:cNvSpPr txBox="1"/>
      </xdr:nvSpPr>
      <xdr:spPr>
        <a:xfrm>
          <a:off x="6705111" y="1664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7" name="テキスト ボックス 50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76378</xdr:rowOff>
    </xdr:from>
    <xdr:to>
      <xdr:col>85</xdr:col>
      <xdr:colOff>126364</xdr:colOff>
      <xdr:row>39</xdr:row>
      <xdr:rowOff>44450</xdr:rowOff>
    </xdr:to>
    <xdr:cxnSp macro="">
      <xdr:nvCxnSpPr>
        <xdr:cNvPr id="517" name="直線コネクタ 516"/>
        <xdr:cNvCxnSpPr/>
      </xdr:nvCxnSpPr>
      <xdr:spPr>
        <a:xfrm flipV="1">
          <a:off x="16317595" y="5219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23055</xdr:rowOff>
    </xdr:from>
    <xdr:ext cx="534377" cy="259045"/>
    <xdr:sp macro="" textlink="">
      <xdr:nvSpPr>
        <xdr:cNvPr id="520" name="災害復旧事業費最大値テキスト"/>
        <xdr:cNvSpPr txBox="1"/>
      </xdr:nvSpPr>
      <xdr:spPr>
        <a:xfrm>
          <a:off x="16370300" y="499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76378</xdr:rowOff>
    </xdr:from>
    <xdr:to>
      <xdr:col>86</xdr:col>
      <xdr:colOff>25400</xdr:colOff>
      <xdr:row>30</xdr:row>
      <xdr:rowOff>76378</xdr:rowOff>
    </xdr:to>
    <xdr:cxnSp macro="">
      <xdr:nvCxnSpPr>
        <xdr:cNvPr id="521" name="直線コネクタ 520"/>
        <xdr:cNvCxnSpPr/>
      </xdr:nvCxnSpPr>
      <xdr:spPr>
        <a:xfrm>
          <a:off x="16230600" y="5219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135890</xdr:rowOff>
    </xdr:from>
    <xdr:to>
      <xdr:col>85</xdr:col>
      <xdr:colOff>127000</xdr:colOff>
      <xdr:row>39</xdr:row>
      <xdr:rowOff>13589</xdr:rowOff>
    </xdr:to>
    <xdr:cxnSp macro="">
      <xdr:nvCxnSpPr>
        <xdr:cNvPr id="522" name="直線コネクタ 521"/>
        <xdr:cNvCxnSpPr/>
      </xdr:nvCxnSpPr>
      <xdr:spPr>
        <a:xfrm>
          <a:off x="15481300" y="6650990"/>
          <a:ext cx="8382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59275</xdr:rowOff>
    </xdr:from>
    <xdr:ext cx="469744" cy="259045"/>
    <xdr:sp macro="" textlink="">
      <xdr:nvSpPr>
        <xdr:cNvPr id="523" name="災害復旧事業費平均値テキスト"/>
        <xdr:cNvSpPr txBox="1"/>
      </xdr:nvSpPr>
      <xdr:spPr>
        <a:xfrm>
          <a:off x="16370300" y="6402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36399</xdr:rowOff>
    </xdr:from>
    <xdr:to>
      <xdr:col>85</xdr:col>
      <xdr:colOff>177800</xdr:colOff>
      <xdr:row>38</xdr:row>
      <xdr:rowOff>137999</xdr:rowOff>
    </xdr:to>
    <xdr:sp macro="" textlink="">
      <xdr:nvSpPr>
        <xdr:cNvPr id="524" name="フローチャート: 判断 523"/>
        <xdr:cNvSpPr/>
      </xdr:nvSpPr>
      <xdr:spPr>
        <a:xfrm>
          <a:off x="16268700" y="655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131623</xdr:rowOff>
    </xdr:from>
    <xdr:to>
      <xdr:col>81</xdr:col>
      <xdr:colOff>50800</xdr:colOff>
      <xdr:row>38</xdr:row>
      <xdr:rowOff>135890</xdr:rowOff>
    </xdr:to>
    <xdr:cxnSp macro="">
      <xdr:nvCxnSpPr>
        <xdr:cNvPr id="525" name="直線コネクタ 524"/>
        <xdr:cNvCxnSpPr/>
      </xdr:nvCxnSpPr>
      <xdr:spPr>
        <a:xfrm>
          <a:off x="14592300" y="6646723"/>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110617</xdr:rowOff>
    </xdr:from>
    <xdr:to>
      <xdr:col>81</xdr:col>
      <xdr:colOff>101600</xdr:colOff>
      <xdr:row>39</xdr:row>
      <xdr:rowOff>40767</xdr:rowOff>
    </xdr:to>
    <xdr:sp macro="" textlink="">
      <xdr:nvSpPr>
        <xdr:cNvPr id="526" name="フローチャート: 判断 525"/>
        <xdr:cNvSpPr/>
      </xdr:nvSpPr>
      <xdr:spPr>
        <a:xfrm>
          <a:off x="15430500" y="66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31894</xdr:rowOff>
    </xdr:from>
    <xdr:ext cx="378565" cy="259045"/>
    <xdr:sp macro="" textlink="">
      <xdr:nvSpPr>
        <xdr:cNvPr id="527" name="テキスト ボックス 526"/>
        <xdr:cNvSpPr txBox="1"/>
      </xdr:nvSpPr>
      <xdr:spPr>
        <a:xfrm>
          <a:off x="15292017" y="6718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131623</xdr:rowOff>
    </xdr:from>
    <xdr:to>
      <xdr:col>76</xdr:col>
      <xdr:colOff>114300</xdr:colOff>
      <xdr:row>38</xdr:row>
      <xdr:rowOff>143510</xdr:rowOff>
    </xdr:to>
    <xdr:cxnSp macro="">
      <xdr:nvCxnSpPr>
        <xdr:cNvPr id="528" name="直線コネクタ 527"/>
        <xdr:cNvCxnSpPr/>
      </xdr:nvCxnSpPr>
      <xdr:spPr>
        <a:xfrm flipV="1">
          <a:off x="13703300" y="6646723"/>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30607</xdr:rowOff>
    </xdr:from>
    <xdr:to>
      <xdr:col>76</xdr:col>
      <xdr:colOff>165100</xdr:colOff>
      <xdr:row>38</xdr:row>
      <xdr:rowOff>132207</xdr:rowOff>
    </xdr:to>
    <xdr:sp macro="" textlink="">
      <xdr:nvSpPr>
        <xdr:cNvPr id="529" name="フローチャート: 判断 528"/>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148734</xdr:rowOff>
    </xdr:from>
    <xdr:ext cx="469744" cy="259045"/>
    <xdr:sp macro="" textlink="">
      <xdr:nvSpPr>
        <xdr:cNvPr id="530" name="テキスト ボックス 529"/>
        <xdr:cNvSpPr txBox="1"/>
      </xdr:nvSpPr>
      <xdr:spPr>
        <a:xfrm>
          <a:off x="14357428" y="632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136804</xdr:rowOff>
    </xdr:from>
    <xdr:to>
      <xdr:col>71</xdr:col>
      <xdr:colOff>177800</xdr:colOff>
      <xdr:row>38</xdr:row>
      <xdr:rowOff>143510</xdr:rowOff>
    </xdr:to>
    <xdr:cxnSp macro="">
      <xdr:nvCxnSpPr>
        <xdr:cNvPr id="531" name="直線コネクタ 530"/>
        <xdr:cNvCxnSpPr/>
      </xdr:nvCxnSpPr>
      <xdr:spPr>
        <a:xfrm>
          <a:off x="12814300" y="6651904"/>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1956</xdr:rowOff>
    </xdr:from>
    <xdr:to>
      <xdr:col>72</xdr:col>
      <xdr:colOff>38100</xdr:colOff>
      <xdr:row>36</xdr:row>
      <xdr:rowOff>103556</xdr:rowOff>
    </xdr:to>
    <xdr:sp macro="" textlink="">
      <xdr:nvSpPr>
        <xdr:cNvPr id="532" name="フローチャート: 判断 531"/>
        <xdr:cNvSpPr/>
      </xdr:nvSpPr>
      <xdr:spPr>
        <a:xfrm>
          <a:off x="13652500" y="617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120083</xdr:rowOff>
    </xdr:from>
    <xdr:ext cx="469744" cy="259045"/>
    <xdr:sp macro="" textlink="">
      <xdr:nvSpPr>
        <xdr:cNvPr id="533" name="テキスト ボックス 532"/>
        <xdr:cNvSpPr txBox="1"/>
      </xdr:nvSpPr>
      <xdr:spPr>
        <a:xfrm>
          <a:off x="13468428" y="59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66345</xdr:rowOff>
    </xdr:from>
    <xdr:to>
      <xdr:col>67</xdr:col>
      <xdr:colOff>101600</xdr:colOff>
      <xdr:row>38</xdr:row>
      <xdr:rowOff>167945</xdr:rowOff>
    </xdr:to>
    <xdr:sp macro="" textlink="">
      <xdr:nvSpPr>
        <xdr:cNvPr id="534" name="フローチャート: 判断 533"/>
        <xdr:cNvSpPr/>
      </xdr:nvSpPr>
      <xdr:spPr>
        <a:xfrm>
          <a:off x="12763500" y="65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13022</xdr:rowOff>
    </xdr:from>
    <xdr:ext cx="469744" cy="259045"/>
    <xdr:sp macro="" textlink="">
      <xdr:nvSpPr>
        <xdr:cNvPr id="535" name="テキスト ボックス 534"/>
        <xdr:cNvSpPr txBox="1"/>
      </xdr:nvSpPr>
      <xdr:spPr>
        <a:xfrm>
          <a:off x="12579428" y="63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134239</xdr:rowOff>
    </xdr:from>
    <xdr:to>
      <xdr:col>85</xdr:col>
      <xdr:colOff>177800</xdr:colOff>
      <xdr:row>39</xdr:row>
      <xdr:rowOff>64389</xdr:rowOff>
    </xdr:to>
    <xdr:sp macro="" textlink="">
      <xdr:nvSpPr>
        <xdr:cNvPr id="541" name="楕円 540"/>
        <xdr:cNvSpPr/>
      </xdr:nvSpPr>
      <xdr:spPr>
        <a:xfrm>
          <a:off x="16268700" y="66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49166</xdr:rowOff>
    </xdr:from>
    <xdr:ext cx="378565" cy="259045"/>
    <xdr:sp macro="" textlink="">
      <xdr:nvSpPr>
        <xdr:cNvPr id="542" name="災害復旧事業費該当値テキスト"/>
        <xdr:cNvSpPr txBox="1"/>
      </xdr:nvSpPr>
      <xdr:spPr>
        <a:xfrm>
          <a:off x="16370300" y="6564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85090</xdr:rowOff>
    </xdr:from>
    <xdr:to>
      <xdr:col>81</xdr:col>
      <xdr:colOff>101600</xdr:colOff>
      <xdr:row>39</xdr:row>
      <xdr:rowOff>15240</xdr:rowOff>
    </xdr:to>
    <xdr:sp macro="" textlink="">
      <xdr:nvSpPr>
        <xdr:cNvPr id="543" name="楕円 542"/>
        <xdr:cNvSpPr/>
      </xdr:nvSpPr>
      <xdr:spPr>
        <a:xfrm>
          <a:off x="154305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31767</xdr:rowOff>
    </xdr:from>
    <xdr:ext cx="469744" cy="259045"/>
    <xdr:sp macro="" textlink="">
      <xdr:nvSpPr>
        <xdr:cNvPr id="544" name="テキスト ボックス 543"/>
        <xdr:cNvSpPr txBox="1"/>
      </xdr:nvSpPr>
      <xdr:spPr>
        <a:xfrm>
          <a:off x="15246428" y="637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80823</xdr:rowOff>
    </xdr:from>
    <xdr:to>
      <xdr:col>76</xdr:col>
      <xdr:colOff>165100</xdr:colOff>
      <xdr:row>39</xdr:row>
      <xdr:rowOff>10973</xdr:rowOff>
    </xdr:to>
    <xdr:sp macro="" textlink="">
      <xdr:nvSpPr>
        <xdr:cNvPr id="545" name="楕円 544"/>
        <xdr:cNvSpPr/>
      </xdr:nvSpPr>
      <xdr:spPr>
        <a:xfrm>
          <a:off x="14541500" y="659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2100</xdr:rowOff>
    </xdr:from>
    <xdr:ext cx="469744" cy="259045"/>
    <xdr:sp macro="" textlink="">
      <xdr:nvSpPr>
        <xdr:cNvPr id="546" name="テキスト ボックス 545"/>
        <xdr:cNvSpPr txBox="1"/>
      </xdr:nvSpPr>
      <xdr:spPr>
        <a:xfrm>
          <a:off x="14357428" y="668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92710</xdr:rowOff>
    </xdr:from>
    <xdr:to>
      <xdr:col>72</xdr:col>
      <xdr:colOff>38100</xdr:colOff>
      <xdr:row>39</xdr:row>
      <xdr:rowOff>22860</xdr:rowOff>
    </xdr:to>
    <xdr:sp macro="" textlink="">
      <xdr:nvSpPr>
        <xdr:cNvPr id="547" name="楕円 546"/>
        <xdr:cNvSpPr/>
      </xdr:nvSpPr>
      <xdr:spPr>
        <a:xfrm>
          <a:off x="13652500" y="66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13987</xdr:rowOff>
    </xdr:from>
    <xdr:ext cx="378565" cy="259045"/>
    <xdr:sp macro="" textlink="">
      <xdr:nvSpPr>
        <xdr:cNvPr id="548" name="テキスト ボックス 547"/>
        <xdr:cNvSpPr txBox="1"/>
      </xdr:nvSpPr>
      <xdr:spPr>
        <a:xfrm>
          <a:off x="13514017" y="6700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86004</xdr:rowOff>
    </xdr:from>
    <xdr:to>
      <xdr:col>67</xdr:col>
      <xdr:colOff>101600</xdr:colOff>
      <xdr:row>39</xdr:row>
      <xdr:rowOff>16154</xdr:rowOff>
    </xdr:to>
    <xdr:sp macro="" textlink="">
      <xdr:nvSpPr>
        <xdr:cNvPr id="549" name="楕円 548"/>
        <xdr:cNvSpPr/>
      </xdr:nvSpPr>
      <xdr:spPr>
        <a:xfrm>
          <a:off x="12763500" y="66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7281</xdr:rowOff>
    </xdr:from>
    <xdr:ext cx="469744" cy="259045"/>
    <xdr:sp macro="" textlink="">
      <xdr:nvSpPr>
        <xdr:cNvPr id="550" name="テキスト ボックス 549"/>
        <xdr:cNvSpPr txBox="1"/>
      </xdr:nvSpPr>
      <xdr:spPr>
        <a:xfrm>
          <a:off x="12579428" y="669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119621</xdr:rowOff>
    </xdr:from>
    <xdr:to>
      <xdr:col>85</xdr:col>
      <xdr:colOff>126364</xdr:colOff>
      <xdr:row>78</xdr:row>
      <xdr:rowOff>48718</xdr:rowOff>
    </xdr:to>
    <xdr:cxnSp macro="">
      <xdr:nvCxnSpPr>
        <xdr:cNvPr id="623" name="直線コネクタ 622"/>
        <xdr:cNvCxnSpPr/>
      </xdr:nvCxnSpPr>
      <xdr:spPr>
        <a:xfrm flipV="1">
          <a:off x="16317595" y="12292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52545</xdr:rowOff>
    </xdr:from>
    <xdr:ext cx="469744" cy="259045"/>
    <xdr:sp macro="" textlink="">
      <xdr:nvSpPr>
        <xdr:cNvPr id="624" name="公債費最小値テキスト"/>
        <xdr:cNvSpPr txBox="1"/>
      </xdr:nvSpPr>
      <xdr:spPr>
        <a:xfrm>
          <a:off x="16370300" y="1342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48718</xdr:rowOff>
    </xdr:from>
    <xdr:to>
      <xdr:col>86</xdr:col>
      <xdr:colOff>25400</xdr:colOff>
      <xdr:row>78</xdr:row>
      <xdr:rowOff>48718</xdr:rowOff>
    </xdr:to>
    <xdr:cxnSp macro="">
      <xdr:nvCxnSpPr>
        <xdr:cNvPr id="625" name="直線コネクタ 624"/>
        <xdr:cNvCxnSpPr/>
      </xdr:nvCxnSpPr>
      <xdr:spPr>
        <a:xfrm>
          <a:off x="16230600" y="13421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66298</xdr:rowOff>
    </xdr:from>
    <xdr:ext cx="534377" cy="259045"/>
    <xdr:sp macro="" textlink="">
      <xdr:nvSpPr>
        <xdr:cNvPr id="626" name="公債費最大値テキスト"/>
        <xdr:cNvSpPr txBox="1"/>
      </xdr:nvSpPr>
      <xdr:spPr>
        <a:xfrm>
          <a:off x="16370300" y="1206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119621</xdr:rowOff>
    </xdr:from>
    <xdr:to>
      <xdr:col>86</xdr:col>
      <xdr:colOff>25400</xdr:colOff>
      <xdr:row>71</xdr:row>
      <xdr:rowOff>119621</xdr:rowOff>
    </xdr:to>
    <xdr:cxnSp macro="">
      <xdr:nvCxnSpPr>
        <xdr:cNvPr id="627" name="直線コネクタ 626"/>
        <xdr:cNvCxnSpPr/>
      </xdr:nvCxnSpPr>
      <xdr:spPr>
        <a:xfrm>
          <a:off x="16230600" y="12292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127165</xdr:rowOff>
    </xdr:from>
    <xdr:to>
      <xdr:col>85</xdr:col>
      <xdr:colOff>127000</xdr:colOff>
      <xdr:row>74</xdr:row>
      <xdr:rowOff>169628</xdr:rowOff>
    </xdr:to>
    <xdr:cxnSp macro="">
      <xdr:nvCxnSpPr>
        <xdr:cNvPr id="628" name="直線コネクタ 627"/>
        <xdr:cNvCxnSpPr/>
      </xdr:nvCxnSpPr>
      <xdr:spPr>
        <a:xfrm flipV="1">
          <a:off x="15481300" y="12814465"/>
          <a:ext cx="838200" cy="4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90949</xdr:rowOff>
    </xdr:from>
    <xdr:ext cx="534377" cy="259045"/>
    <xdr:sp macro="" textlink="">
      <xdr:nvSpPr>
        <xdr:cNvPr id="629" name="公債費平均値テキスト"/>
        <xdr:cNvSpPr txBox="1"/>
      </xdr:nvSpPr>
      <xdr:spPr>
        <a:xfrm>
          <a:off x="16370300" y="12778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112522</xdr:rowOff>
    </xdr:from>
    <xdr:to>
      <xdr:col>85</xdr:col>
      <xdr:colOff>177800</xdr:colOff>
      <xdr:row>75</xdr:row>
      <xdr:rowOff>42672</xdr:rowOff>
    </xdr:to>
    <xdr:sp macro="" textlink="">
      <xdr:nvSpPr>
        <xdr:cNvPr id="630" name="フローチャート: 判断 629"/>
        <xdr:cNvSpPr/>
      </xdr:nvSpPr>
      <xdr:spPr>
        <a:xfrm>
          <a:off x="16268700" y="127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169628</xdr:rowOff>
    </xdr:from>
    <xdr:to>
      <xdr:col>81</xdr:col>
      <xdr:colOff>50800</xdr:colOff>
      <xdr:row>75</xdr:row>
      <xdr:rowOff>31153</xdr:rowOff>
    </xdr:to>
    <xdr:cxnSp macro="">
      <xdr:nvCxnSpPr>
        <xdr:cNvPr id="631" name="直線コネクタ 630"/>
        <xdr:cNvCxnSpPr/>
      </xdr:nvCxnSpPr>
      <xdr:spPr>
        <a:xfrm flipV="1">
          <a:off x="14592300" y="12856928"/>
          <a:ext cx="889000" cy="3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113455</xdr:rowOff>
    </xdr:from>
    <xdr:to>
      <xdr:col>81</xdr:col>
      <xdr:colOff>101600</xdr:colOff>
      <xdr:row>75</xdr:row>
      <xdr:rowOff>43605</xdr:rowOff>
    </xdr:to>
    <xdr:sp macro="" textlink="">
      <xdr:nvSpPr>
        <xdr:cNvPr id="632" name="フローチャート: 判断 631"/>
        <xdr:cNvSpPr/>
      </xdr:nvSpPr>
      <xdr:spPr>
        <a:xfrm>
          <a:off x="15430500" y="128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60132</xdr:rowOff>
    </xdr:from>
    <xdr:ext cx="534377" cy="259045"/>
    <xdr:sp macro="" textlink="">
      <xdr:nvSpPr>
        <xdr:cNvPr id="633" name="テキスト ボックス 632"/>
        <xdr:cNvSpPr txBox="1"/>
      </xdr:nvSpPr>
      <xdr:spPr>
        <a:xfrm>
          <a:off x="15214111" y="1257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28105</xdr:rowOff>
    </xdr:from>
    <xdr:to>
      <xdr:col>76</xdr:col>
      <xdr:colOff>114300</xdr:colOff>
      <xdr:row>75</xdr:row>
      <xdr:rowOff>31153</xdr:rowOff>
    </xdr:to>
    <xdr:cxnSp macro="">
      <xdr:nvCxnSpPr>
        <xdr:cNvPr id="634" name="直線コネクタ 633"/>
        <xdr:cNvCxnSpPr/>
      </xdr:nvCxnSpPr>
      <xdr:spPr>
        <a:xfrm>
          <a:off x="13703300" y="1288685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157328</xdr:rowOff>
    </xdr:from>
    <xdr:to>
      <xdr:col>76</xdr:col>
      <xdr:colOff>165100</xdr:colOff>
      <xdr:row>75</xdr:row>
      <xdr:rowOff>87478</xdr:rowOff>
    </xdr:to>
    <xdr:sp macro="" textlink="">
      <xdr:nvSpPr>
        <xdr:cNvPr id="635" name="フローチャート: 判断 634"/>
        <xdr:cNvSpPr/>
      </xdr:nvSpPr>
      <xdr:spPr>
        <a:xfrm>
          <a:off x="14541500" y="128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78605</xdr:rowOff>
    </xdr:from>
    <xdr:ext cx="534377" cy="259045"/>
    <xdr:sp macro="" textlink="">
      <xdr:nvSpPr>
        <xdr:cNvPr id="636" name="テキスト ボックス 635"/>
        <xdr:cNvSpPr txBox="1"/>
      </xdr:nvSpPr>
      <xdr:spPr>
        <a:xfrm>
          <a:off x="14325111" y="129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28105</xdr:rowOff>
    </xdr:from>
    <xdr:to>
      <xdr:col>71</xdr:col>
      <xdr:colOff>177800</xdr:colOff>
      <xdr:row>75</xdr:row>
      <xdr:rowOff>41783</xdr:rowOff>
    </xdr:to>
    <xdr:cxnSp macro="">
      <xdr:nvCxnSpPr>
        <xdr:cNvPr id="637" name="直線コネクタ 636"/>
        <xdr:cNvCxnSpPr/>
      </xdr:nvCxnSpPr>
      <xdr:spPr>
        <a:xfrm flipV="1">
          <a:off x="12814300" y="12886855"/>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168510</xdr:rowOff>
    </xdr:from>
    <xdr:to>
      <xdr:col>72</xdr:col>
      <xdr:colOff>38100</xdr:colOff>
      <xdr:row>75</xdr:row>
      <xdr:rowOff>98660</xdr:rowOff>
    </xdr:to>
    <xdr:sp macro="" textlink="">
      <xdr:nvSpPr>
        <xdr:cNvPr id="638" name="フローチャート: 判断 637"/>
        <xdr:cNvSpPr/>
      </xdr:nvSpPr>
      <xdr:spPr>
        <a:xfrm>
          <a:off x="13652500" y="128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89787</xdr:rowOff>
    </xdr:from>
    <xdr:ext cx="534377" cy="259045"/>
    <xdr:sp macro="" textlink="">
      <xdr:nvSpPr>
        <xdr:cNvPr id="639" name="テキスト ボックス 638"/>
        <xdr:cNvSpPr txBox="1"/>
      </xdr:nvSpPr>
      <xdr:spPr>
        <a:xfrm>
          <a:off x="13436111" y="129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17043</xdr:rowOff>
    </xdr:from>
    <xdr:to>
      <xdr:col>67</xdr:col>
      <xdr:colOff>101600</xdr:colOff>
      <xdr:row>75</xdr:row>
      <xdr:rowOff>118643</xdr:rowOff>
    </xdr:to>
    <xdr:sp macro="" textlink="">
      <xdr:nvSpPr>
        <xdr:cNvPr id="640" name="フローチャート: 判断 639"/>
        <xdr:cNvSpPr/>
      </xdr:nvSpPr>
      <xdr:spPr>
        <a:xfrm>
          <a:off x="12763500" y="128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109770</xdr:rowOff>
    </xdr:from>
    <xdr:ext cx="534377" cy="259045"/>
    <xdr:sp macro="" textlink="">
      <xdr:nvSpPr>
        <xdr:cNvPr id="641" name="テキスト ボックス 640"/>
        <xdr:cNvSpPr txBox="1"/>
      </xdr:nvSpPr>
      <xdr:spPr>
        <a:xfrm>
          <a:off x="12547111" y="1296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76365</xdr:rowOff>
    </xdr:from>
    <xdr:to>
      <xdr:col>85</xdr:col>
      <xdr:colOff>177800</xdr:colOff>
      <xdr:row>75</xdr:row>
      <xdr:rowOff>6515</xdr:rowOff>
    </xdr:to>
    <xdr:sp macro="" textlink="">
      <xdr:nvSpPr>
        <xdr:cNvPr id="647" name="楕円 646"/>
        <xdr:cNvSpPr/>
      </xdr:nvSpPr>
      <xdr:spPr>
        <a:xfrm>
          <a:off x="16268700" y="127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99242</xdr:rowOff>
    </xdr:from>
    <xdr:ext cx="534377" cy="259045"/>
    <xdr:sp macro="" textlink="">
      <xdr:nvSpPr>
        <xdr:cNvPr id="648" name="公債費該当値テキスト"/>
        <xdr:cNvSpPr txBox="1"/>
      </xdr:nvSpPr>
      <xdr:spPr>
        <a:xfrm>
          <a:off x="16370300" y="126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118828</xdr:rowOff>
    </xdr:from>
    <xdr:to>
      <xdr:col>81</xdr:col>
      <xdr:colOff>101600</xdr:colOff>
      <xdr:row>75</xdr:row>
      <xdr:rowOff>48978</xdr:rowOff>
    </xdr:to>
    <xdr:sp macro="" textlink="">
      <xdr:nvSpPr>
        <xdr:cNvPr id="649" name="楕円 648"/>
        <xdr:cNvSpPr/>
      </xdr:nvSpPr>
      <xdr:spPr>
        <a:xfrm>
          <a:off x="15430500" y="1280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40105</xdr:rowOff>
    </xdr:from>
    <xdr:ext cx="534377" cy="259045"/>
    <xdr:sp macro="" textlink="">
      <xdr:nvSpPr>
        <xdr:cNvPr id="650" name="テキスト ボックス 649"/>
        <xdr:cNvSpPr txBox="1"/>
      </xdr:nvSpPr>
      <xdr:spPr>
        <a:xfrm>
          <a:off x="15214111" y="128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151803</xdr:rowOff>
    </xdr:from>
    <xdr:to>
      <xdr:col>76</xdr:col>
      <xdr:colOff>165100</xdr:colOff>
      <xdr:row>75</xdr:row>
      <xdr:rowOff>81953</xdr:rowOff>
    </xdr:to>
    <xdr:sp macro="" textlink="">
      <xdr:nvSpPr>
        <xdr:cNvPr id="651" name="楕円 650"/>
        <xdr:cNvSpPr/>
      </xdr:nvSpPr>
      <xdr:spPr>
        <a:xfrm>
          <a:off x="14541500" y="1283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98480</xdr:rowOff>
    </xdr:from>
    <xdr:ext cx="534377" cy="259045"/>
    <xdr:sp macro="" textlink="">
      <xdr:nvSpPr>
        <xdr:cNvPr id="652" name="テキスト ボックス 651"/>
        <xdr:cNvSpPr txBox="1"/>
      </xdr:nvSpPr>
      <xdr:spPr>
        <a:xfrm>
          <a:off x="14325111" y="126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148755</xdr:rowOff>
    </xdr:from>
    <xdr:to>
      <xdr:col>72</xdr:col>
      <xdr:colOff>38100</xdr:colOff>
      <xdr:row>75</xdr:row>
      <xdr:rowOff>78905</xdr:rowOff>
    </xdr:to>
    <xdr:sp macro="" textlink="">
      <xdr:nvSpPr>
        <xdr:cNvPr id="653" name="楕円 652"/>
        <xdr:cNvSpPr/>
      </xdr:nvSpPr>
      <xdr:spPr>
        <a:xfrm>
          <a:off x="13652500" y="128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95432</xdr:rowOff>
    </xdr:from>
    <xdr:ext cx="534377" cy="259045"/>
    <xdr:sp macro="" textlink="">
      <xdr:nvSpPr>
        <xdr:cNvPr id="654" name="テキスト ボックス 653"/>
        <xdr:cNvSpPr txBox="1"/>
      </xdr:nvSpPr>
      <xdr:spPr>
        <a:xfrm>
          <a:off x="13436111" y="1261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162433</xdr:rowOff>
    </xdr:from>
    <xdr:to>
      <xdr:col>67</xdr:col>
      <xdr:colOff>101600</xdr:colOff>
      <xdr:row>75</xdr:row>
      <xdr:rowOff>92583</xdr:rowOff>
    </xdr:to>
    <xdr:sp macro="" textlink="">
      <xdr:nvSpPr>
        <xdr:cNvPr id="655" name="楕円 654"/>
        <xdr:cNvSpPr/>
      </xdr:nvSpPr>
      <xdr:spPr>
        <a:xfrm>
          <a:off x="12763500" y="1284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109110</xdr:rowOff>
    </xdr:from>
    <xdr:ext cx="534377" cy="259045"/>
    <xdr:sp macro="" textlink="">
      <xdr:nvSpPr>
        <xdr:cNvPr id="656" name="テキスト ボックス 655"/>
        <xdr:cNvSpPr txBox="1"/>
      </xdr:nvSpPr>
      <xdr:spPr>
        <a:xfrm>
          <a:off x="12547111" y="1262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129908</xdr:rowOff>
    </xdr:from>
    <xdr:to>
      <xdr:col>85</xdr:col>
      <xdr:colOff>126364</xdr:colOff>
      <xdr:row>99</xdr:row>
      <xdr:rowOff>19286</xdr:rowOff>
    </xdr:to>
    <xdr:cxnSp macro="">
      <xdr:nvCxnSpPr>
        <xdr:cNvPr id="680" name="直線コネクタ 679"/>
        <xdr:cNvCxnSpPr/>
      </xdr:nvCxnSpPr>
      <xdr:spPr>
        <a:xfrm flipV="1">
          <a:off x="16317595" y="15388958"/>
          <a:ext cx="1269" cy="1603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23113</xdr:rowOff>
    </xdr:from>
    <xdr:ext cx="469744" cy="259045"/>
    <xdr:sp macro="" textlink="">
      <xdr:nvSpPr>
        <xdr:cNvPr id="681" name="積立金最小値テキスト"/>
        <xdr:cNvSpPr txBox="1"/>
      </xdr:nvSpPr>
      <xdr:spPr>
        <a:xfrm>
          <a:off x="16370300" y="1699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19286</xdr:rowOff>
    </xdr:from>
    <xdr:to>
      <xdr:col>86</xdr:col>
      <xdr:colOff>25400</xdr:colOff>
      <xdr:row>99</xdr:row>
      <xdr:rowOff>19286</xdr:rowOff>
    </xdr:to>
    <xdr:cxnSp macro="">
      <xdr:nvCxnSpPr>
        <xdr:cNvPr id="682" name="直線コネクタ 681"/>
        <xdr:cNvCxnSpPr/>
      </xdr:nvCxnSpPr>
      <xdr:spPr>
        <a:xfrm>
          <a:off x="16230600" y="1699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76585</xdr:rowOff>
    </xdr:from>
    <xdr:ext cx="534377" cy="259045"/>
    <xdr:sp macro="" textlink="">
      <xdr:nvSpPr>
        <xdr:cNvPr id="683" name="積立金最大値テキスト"/>
        <xdr:cNvSpPr txBox="1"/>
      </xdr:nvSpPr>
      <xdr:spPr>
        <a:xfrm>
          <a:off x="16370300" y="1516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129908</xdr:rowOff>
    </xdr:from>
    <xdr:to>
      <xdr:col>86</xdr:col>
      <xdr:colOff>25400</xdr:colOff>
      <xdr:row>89</xdr:row>
      <xdr:rowOff>129908</xdr:rowOff>
    </xdr:to>
    <xdr:cxnSp macro="">
      <xdr:nvCxnSpPr>
        <xdr:cNvPr id="684" name="直線コネクタ 683"/>
        <xdr:cNvCxnSpPr/>
      </xdr:nvCxnSpPr>
      <xdr:spPr>
        <a:xfrm>
          <a:off x="16230600" y="1538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69862</xdr:rowOff>
    </xdr:from>
    <xdr:to>
      <xdr:col>85</xdr:col>
      <xdr:colOff>127000</xdr:colOff>
      <xdr:row>98</xdr:row>
      <xdr:rowOff>159702</xdr:rowOff>
    </xdr:to>
    <xdr:cxnSp macro="">
      <xdr:nvCxnSpPr>
        <xdr:cNvPr id="685" name="直線コネクタ 684"/>
        <xdr:cNvCxnSpPr/>
      </xdr:nvCxnSpPr>
      <xdr:spPr>
        <a:xfrm>
          <a:off x="15481300" y="16529062"/>
          <a:ext cx="838200" cy="43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102328</xdr:rowOff>
    </xdr:from>
    <xdr:ext cx="534377" cy="259045"/>
    <xdr:sp macro="" textlink="">
      <xdr:nvSpPr>
        <xdr:cNvPr id="686" name="積立金平均値テキスト"/>
        <xdr:cNvSpPr txBox="1"/>
      </xdr:nvSpPr>
      <xdr:spPr>
        <a:xfrm>
          <a:off x="16370300" y="16390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79451</xdr:rowOff>
    </xdr:from>
    <xdr:to>
      <xdr:col>85</xdr:col>
      <xdr:colOff>177800</xdr:colOff>
      <xdr:row>97</xdr:row>
      <xdr:rowOff>9601</xdr:rowOff>
    </xdr:to>
    <xdr:sp macro="" textlink="">
      <xdr:nvSpPr>
        <xdr:cNvPr id="687" name="フローチャート: 判断 686"/>
        <xdr:cNvSpPr/>
      </xdr:nvSpPr>
      <xdr:spPr>
        <a:xfrm>
          <a:off x="16268700" y="1653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69862</xdr:rowOff>
    </xdr:from>
    <xdr:to>
      <xdr:col>81</xdr:col>
      <xdr:colOff>50800</xdr:colOff>
      <xdr:row>98</xdr:row>
      <xdr:rowOff>91656</xdr:rowOff>
    </xdr:to>
    <xdr:cxnSp macro="">
      <xdr:nvCxnSpPr>
        <xdr:cNvPr id="688" name="直線コネクタ 687"/>
        <xdr:cNvCxnSpPr/>
      </xdr:nvCxnSpPr>
      <xdr:spPr>
        <a:xfrm flipV="1">
          <a:off x="14592300" y="16529062"/>
          <a:ext cx="889000" cy="3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63545</xdr:rowOff>
    </xdr:from>
    <xdr:to>
      <xdr:col>81</xdr:col>
      <xdr:colOff>101600</xdr:colOff>
      <xdr:row>96</xdr:row>
      <xdr:rowOff>165145</xdr:rowOff>
    </xdr:to>
    <xdr:sp macro="" textlink="">
      <xdr:nvSpPr>
        <xdr:cNvPr id="689" name="フローチャート: 判断 688"/>
        <xdr:cNvSpPr/>
      </xdr:nvSpPr>
      <xdr:spPr>
        <a:xfrm>
          <a:off x="154305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156272</xdr:rowOff>
    </xdr:from>
    <xdr:ext cx="534377" cy="259045"/>
    <xdr:sp macro="" textlink="">
      <xdr:nvSpPr>
        <xdr:cNvPr id="690" name="テキスト ボックス 689"/>
        <xdr:cNvSpPr txBox="1"/>
      </xdr:nvSpPr>
      <xdr:spPr>
        <a:xfrm>
          <a:off x="15214111" y="1661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91656</xdr:rowOff>
    </xdr:from>
    <xdr:to>
      <xdr:col>76</xdr:col>
      <xdr:colOff>114300</xdr:colOff>
      <xdr:row>98</xdr:row>
      <xdr:rowOff>94038</xdr:rowOff>
    </xdr:to>
    <xdr:cxnSp macro="">
      <xdr:nvCxnSpPr>
        <xdr:cNvPr id="691" name="直線コネクタ 690"/>
        <xdr:cNvCxnSpPr/>
      </xdr:nvCxnSpPr>
      <xdr:spPr>
        <a:xfrm flipV="1">
          <a:off x="13703300" y="16893756"/>
          <a:ext cx="889000" cy="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88348</xdr:rowOff>
    </xdr:from>
    <xdr:to>
      <xdr:col>76</xdr:col>
      <xdr:colOff>165100</xdr:colOff>
      <xdr:row>98</xdr:row>
      <xdr:rowOff>18498</xdr:rowOff>
    </xdr:to>
    <xdr:sp macro="" textlink="">
      <xdr:nvSpPr>
        <xdr:cNvPr id="692" name="フローチャート: 判断 691"/>
        <xdr:cNvSpPr/>
      </xdr:nvSpPr>
      <xdr:spPr>
        <a:xfrm>
          <a:off x="14541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35025</xdr:rowOff>
    </xdr:from>
    <xdr:ext cx="534377" cy="259045"/>
    <xdr:sp macro="" textlink="">
      <xdr:nvSpPr>
        <xdr:cNvPr id="693" name="テキスト ボックス 692"/>
        <xdr:cNvSpPr txBox="1"/>
      </xdr:nvSpPr>
      <xdr:spPr>
        <a:xfrm>
          <a:off x="14325111" y="164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94038</xdr:rowOff>
    </xdr:from>
    <xdr:to>
      <xdr:col>71</xdr:col>
      <xdr:colOff>177800</xdr:colOff>
      <xdr:row>98</xdr:row>
      <xdr:rowOff>112516</xdr:rowOff>
    </xdr:to>
    <xdr:cxnSp macro="">
      <xdr:nvCxnSpPr>
        <xdr:cNvPr id="694" name="直線コネクタ 693"/>
        <xdr:cNvCxnSpPr/>
      </xdr:nvCxnSpPr>
      <xdr:spPr>
        <a:xfrm flipV="1">
          <a:off x="12814300" y="16896138"/>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72689</xdr:rowOff>
    </xdr:from>
    <xdr:to>
      <xdr:col>72</xdr:col>
      <xdr:colOff>38100</xdr:colOff>
      <xdr:row>97</xdr:row>
      <xdr:rowOff>2839</xdr:rowOff>
    </xdr:to>
    <xdr:sp macro="" textlink="">
      <xdr:nvSpPr>
        <xdr:cNvPr id="695" name="フローチャート: 判断 694"/>
        <xdr:cNvSpPr/>
      </xdr:nvSpPr>
      <xdr:spPr>
        <a:xfrm>
          <a:off x="13652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19366</xdr:rowOff>
    </xdr:from>
    <xdr:ext cx="534377" cy="259045"/>
    <xdr:sp macro="" textlink="">
      <xdr:nvSpPr>
        <xdr:cNvPr id="696" name="テキスト ボックス 695"/>
        <xdr:cNvSpPr txBox="1"/>
      </xdr:nvSpPr>
      <xdr:spPr>
        <a:xfrm>
          <a:off x="13436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135973</xdr:rowOff>
    </xdr:from>
    <xdr:to>
      <xdr:col>67</xdr:col>
      <xdr:colOff>101600</xdr:colOff>
      <xdr:row>98</xdr:row>
      <xdr:rowOff>66123</xdr:rowOff>
    </xdr:to>
    <xdr:sp macro="" textlink="">
      <xdr:nvSpPr>
        <xdr:cNvPr id="697" name="フローチャート: 判断 696"/>
        <xdr:cNvSpPr/>
      </xdr:nvSpPr>
      <xdr:spPr>
        <a:xfrm>
          <a:off x="12763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82650</xdr:rowOff>
    </xdr:from>
    <xdr:ext cx="534377" cy="259045"/>
    <xdr:sp macro="" textlink="">
      <xdr:nvSpPr>
        <xdr:cNvPr id="698" name="テキスト ボックス 697"/>
        <xdr:cNvSpPr txBox="1"/>
      </xdr:nvSpPr>
      <xdr:spPr>
        <a:xfrm>
          <a:off x="12547111" y="165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108902</xdr:rowOff>
    </xdr:from>
    <xdr:to>
      <xdr:col>85</xdr:col>
      <xdr:colOff>177800</xdr:colOff>
      <xdr:row>99</xdr:row>
      <xdr:rowOff>39052</xdr:rowOff>
    </xdr:to>
    <xdr:sp macro="" textlink="">
      <xdr:nvSpPr>
        <xdr:cNvPr id="704" name="楕円 703"/>
        <xdr:cNvSpPr/>
      </xdr:nvSpPr>
      <xdr:spPr>
        <a:xfrm>
          <a:off x="16268700" y="1691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23829</xdr:rowOff>
    </xdr:from>
    <xdr:ext cx="469744" cy="259045"/>
    <xdr:sp macro="" textlink="">
      <xdr:nvSpPr>
        <xdr:cNvPr id="705" name="積立金該当値テキスト"/>
        <xdr:cNvSpPr txBox="1"/>
      </xdr:nvSpPr>
      <xdr:spPr>
        <a:xfrm>
          <a:off x="16370300" y="1682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19062</xdr:rowOff>
    </xdr:from>
    <xdr:to>
      <xdr:col>81</xdr:col>
      <xdr:colOff>101600</xdr:colOff>
      <xdr:row>96</xdr:row>
      <xdr:rowOff>120662</xdr:rowOff>
    </xdr:to>
    <xdr:sp macro="" textlink="">
      <xdr:nvSpPr>
        <xdr:cNvPr id="706" name="楕円 705"/>
        <xdr:cNvSpPr/>
      </xdr:nvSpPr>
      <xdr:spPr>
        <a:xfrm>
          <a:off x="15430500" y="1647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137189</xdr:rowOff>
    </xdr:from>
    <xdr:ext cx="534377" cy="259045"/>
    <xdr:sp macro="" textlink="">
      <xdr:nvSpPr>
        <xdr:cNvPr id="707" name="テキスト ボックス 706"/>
        <xdr:cNvSpPr txBox="1"/>
      </xdr:nvSpPr>
      <xdr:spPr>
        <a:xfrm>
          <a:off x="15214111" y="1625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40856</xdr:rowOff>
    </xdr:from>
    <xdr:to>
      <xdr:col>76</xdr:col>
      <xdr:colOff>165100</xdr:colOff>
      <xdr:row>98</xdr:row>
      <xdr:rowOff>142456</xdr:rowOff>
    </xdr:to>
    <xdr:sp macro="" textlink="">
      <xdr:nvSpPr>
        <xdr:cNvPr id="708" name="楕円 707"/>
        <xdr:cNvSpPr/>
      </xdr:nvSpPr>
      <xdr:spPr>
        <a:xfrm>
          <a:off x="14541500" y="1684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133583</xdr:rowOff>
    </xdr:from>
    <xdr:ext cx="469744" cy="259045"/>
    <xdr:sp macro="" textlink="">
      <xdr:nvSpPr>
        <xdr:cNvPr id="709" name="テキスト ボックス 708"/>
        <xdr:cNvSpPr txBox="1"/>
      </xdr:nvSpPr>
      <xdr:spPr>
        <a:xfrm>
          <a:off x="14357428" y="1693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43238</xdr:rowOff>
    </xdr:from>
    <xdr:to>
      <xdr:col>72</xdr:col>
      <xdr:colOff>38100</xdr:colOff>
      <xdr:row>98</xdr:row>
      <xdr:rowOff>144838</xdr:rowOff>
    </xdr:to>
    <xdr:sp macro="" textlink="">
      <xdr:nvSpPr>
        <xdr:cNvPr id="710" name="楕円 709"/>
        <xdr:cNvSpPr/>
      </xdr:nvSpPr>
      <xdr:spPr>
        <a:xfrm>
          <a:off x="13652500" y="168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135965</xdr:rowOff>
    </xdr:from>
    <xdr:ext cx="469744" cy="259045"/>
    <xdr:sp macro="" textlink="">
      <xdr:nvSpPr>
        <xdr:cNvPr id="711" name="テキスト ボックス 710"/>
        <xdr:cNvSpPr txBox="1"/>
      </xdr:nvSpPr>
      <xdr:spPr>
        <a:xfrm>
          <a:off x="13468428" y="1693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61716</xdr:rowOff>
    </xdr:from>
    <xdr:to>
      <xdr:col>67</xdr:col>
      <xdr:colOff>101600</xdr:colOff>
      <xdr:row>98</xdr:row>
      <xdr:rowOff>163316</xdr:rowOff>
    </xdr:to>
    <xdr:sp macro="" textlink="">
      <xdr:nvSpPr>
        <xdr:cNvPr id="712" name="楕円 711"/>
        <xdr:cNvSpPr/>
      </xdr:nvSpPr>
      <xdr:spPr>
        <a:xfrm>
          <a:off x="12763500" y="168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154443</xdr:rowOff>
    </xdr:from>
    <xdr:ext cx="469744" cy="259045"/>
    <xdr:sp macro="" textlink="">
      <xdr:nvSpPr>
        <xdr:cNvPr id="713" name="テキスト ボックス 712"/>
        <xdr:cNvSpPr txBox="1"/>
      </xdr:nvSpPr>
      <xdr:spPr>
        <a:xfrm>
          <a:off x="12579428" y="1695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53975</xdr:rowOff>
    </xdr:from>
    <xdr:to>
      <xdr:col>116</xdr:col>
      <xdr:colOff>62864</xdr:colOff>
      <xdr:row>39</xdr:row>
      <xdr:rowOff>44450</xdr:rowOff>
    </xdr:to>
    <xdr:cxnSp macro="">
      <xdr:nvCxnSpPr>
        <xdr:cNvPr id="737" name="直線コネクタ 736"/>
        <xdr:cNvCxnSpPr/>
      </xdr:nvCxnSpPr>
      <xdr:spPr>
        <a:xfrm flipV="1">
          <a:off x="22159595" y="5368925"/>
          <a:ext cx="1269"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652</xdr:rowOff>
    </xdr:from>
    <xdr:ext cx="534377" cy="259045"/>
    <xdr:sp macro="" textlink="">
      <xdr:nvSpPr>
        <xdr:cNvPr id="740" name="投資及び出資金最大値テキスト"/>
        <xdr:cNvSpPr txBox="1"/>
      </xdr:nvSpPr>
      <xdr:spPr>
        <a:xfrm>
          <a:off x="22212300" y="514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53975</xdr:rowOff>
    </xdr:from>
    <xdr:to>
      <xdr:col>116</xdr:col>
      <xdr:colOff>152400</xdr:colOff>
      <xdr:row>31</xdr:row>
      <xdr:rowOff>53975</xdr:rowOff>
    </xdr:to>
    <xdr:cxnSp macro="">
      <xdr:nvCxnSpPr>
        <xdr:cNvPr id="741" name="直線コネクタ 740"/>
        <xdr:cNvCxnSpPr/>
      </xdr:nvCxnSpPr>
      <xdr:spPr>
        <a:xfrm>
          <a:off x="22072600" y="536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129286</xdr:rowOff>
    </xdr:from>
    <xdr:to>
      <xdr:col>116</xdr:col>
      <xdr:colOff>63500</xdr:colOff>
      <xdr:row>37</xdr:row>
      <xdr:rowOff>115062</xdr:rowOff>
    </xdr:to>
    <xdr:cxnSp macro="">
      <xdr:nvCxnSpPr>
        <xdr:cNvPr id="742" name="直線コネクタ 741"/>
        <xdr:cNvCxnSpPr/>
      </xdr:nvCxnSpPr>
      <xdr:spPr>
        <a:xfrm flipV="1">
          <a:off x="21323300" y="6301486"/>
          <a:ext cx="838200" cy="15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93870</xdr:rowOff>
    </xdr:from>
    <xdr:ext cx="469744" cy="259045"/>
    <xdr:sp macro="" textlink="">
      <xdr:nvSpPr>
        <xdr:cNvPr id="743" name="投資及び出資金平均値テキスト"/>
        <xdr:cNvSpPr txBox="1"/>
      </xdr:nvSpPr>
      <xdr:spPr>
        <a:xfrm>
          <a:off x="22212300" y="6266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115443</xdr:rowOff>
    </xdr:from>
    <xdr:to>
      <xdr:col>116</xdr:col>
      <xdr:colOff>114300</xdr:colOff>
      <xdr:row>37</xdr:row>
      <xdr:rowOff>45593</xdr:rowOff>
    </xdr:to>
    <xdr:sp macro="" textlink="">
      <xdr:nvSpPr>
        <xdr:cNvPr id="744" name="フローチャート: 判断 743"/>
        <xdr:cNvSpPr/>
      </xdr:nvSpPr>
      <xdr:spPr>
        <a:xfrm>
          <a:off x="22110700" y="62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127762</xdr:rowOff>
    </xdr:from>
    <xdr:to>
      <xdr:col>111</xdr:col>
      <xdr:colOff>177800</xdr:colOff>
      <xdr:row>37</xdr:row>
      <xdr:rowOff>115062</xdr:rowOff>
    </xdr:to>
    <xdr:cxnSp macro="">
      <xdr:nvCxnSpPr>
        <xdr:cNvPr id="745" name="直線コネクタ 744"/>
        <xdr:cNvCxnSpPr/>
      </xdr:nvCxnSpPr>
      <xdr:spPr>
        <a:xfrm>
          <a:off x="20434300" y="6299962"/>
          <a:ext cx="889000" cy="1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160274</xdr:rowOff>
    </xdr:from>
    <xdr:to>
      <xdr:col>112</xdr:col>
      <xdr:colOff>38100</xdr:colOff>
      <xdr:row>37</xdr:row>
      <xdr:rowOff>90424</xdr:rowOff>
    </xdr:to>
    <xdr:sp macro="" textlink="">
      <xdr:nvSpPr>
        <xdr:cNvPr id="746" name="フローチャート: 判断 745"/>
        <xdr:cNvSpPr/>
      </xdr:nvSpPr>
      <xdr:spPr>
        <a:xfrm>
          <a:off x="21272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106951</xdr:rowOff>
    </xdr:from>
    <xdr:ext cx="469744" cy="259045"/>
    <xdr:sp macro="" textlink="">
      <xdr:nvSpPr>
        <xdr:cNvPr id="747" name="テキスト ボックス 746"/>
        <xdr:cNvSpPr txBox="1"/>
      </xdr:nvSpPr>
      <xdr:spPr>
        <a:xfrm>
          <a:off x="21088428" y="610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127762</xdr:rowOff>
    </xdr:from>
    <xdr:to>
      <xdr:col>107</xdr:col>
      <xdr:colOff>50800</xdr:colOff>
      <xdr:row>36</xdr:row>
      <xdr:rowOff>131826</xdr:rowOff>
    </xdr:to>
    <xdr:cxnSp macro="">
      <xdr:nvCxnSpPr>
        <xdr:cNvPr id="748" name="直線コネクタ 747"/>
        <xdr:cNvCxnSpPr/>
      </xdr:nvCxnSpPr>
      <xdr:spPr>
        <a:xfrm flipV="1">
          <a:off x="19545300" y="6299962"/>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5842</xdr:rowOff>
    </xdr:from>
    <xdr:to>
      <xdr:col>107</xdr:col>
      <xdr:colOff>101600</xdr:colOff>
      <xdr:row>37</xdr:row>
      <xdr:rowOff>107442</xdr:rowOff>
    </xdr:to>
    <xdr:sp macro="" textlink="">
      <xdr:nvSpPr>
        <xdr:cNvPr id="749" name="フローチャート: 判断 748"/>
        <xdr:cNvSpPr/>
      </xdr:nvSpPr>
      <xdr:spPr>
        <a:xfrm>
          <a:off x="20383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98569</xdr:rowOff>
    </xdr:from>
    <xdr:ext cx="469744" cy="259045"/>
    <xdr:sp macro="" textlink="">
      <xdr:nvSpPr>
        <xdr:cNvPr id="750" name="テキスト ボックス 749"/>
        <xdr:cNvSpPr txBox="1"/>
      </xdr:nvSpPr>
      <xdr:spPr>
        <a:xfrm>
          <a:off x="20199428"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131826</xdr:rowOff>
    </xdr:from>
    <xdr:to>
      <xdr:col>102</xdr:col>
      <xdr:colOff>114300</xdr:colOff>
      <xdr:row>39</xdr:row>
      <xdr:rowOff>44450</xdr:rowOff>
    </xdr:to>
    <xdr:cxnSp macro="">
      <xdr:nvCxnSpPr>
        <xdr:cNvPr id="751" name="直線コネクタ 750"/>
        <xdr:cNvCxnSpPr/>
      </xdr:nvCxnSpPr>
      <xdr:spPr>
        <a:xfrm flipV="1">
          <a:off x="18656300" y="6304026"/>
          <a:ext cx="889000" cy="4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35941</xdr:rowOff>
    </xdr:from>
    <xdr:to>
      <xdr:col>102</xdr:col>
      <xdr:colOff>165100</xdr:colOff>
      <xdr:row>37</xdr:row>
      <xdr:rowOff>137541</xdr:rowOff>
    </xdr:to>
    <xdr:sp macro="" textlink="">
      <xdr:nvSpPr>
        <xdr:cNvPr id="752" name="フローチャート: 判断 751"/>
        <xdr:cNvSpPr/>
      </xdr:nvSpPr>
      <xdr:spPr>
        <a:xfrm>
          <a:off x="19494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128668</xdr:rowOff>
    </xdr:from>
    <xdr:ext cx="469744" cy="259045"/>
    <xdr:sp macro="" textlink="">
      <xdr:nvSpPr>
        <xdr:cNvPr id="753" name="テキスト ボックス 752"/>
        <xdr:cNvSpPr txBox="1"/>
      </xdr:nvSpPr>
      <xdr:spPr>
        <a:xfrm>
          <a:off x="19310428" y="647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69977</xdr:rowOff>
    </xdr:from>
    <xdr:to>
      <xdr:col>98</xdr:col>
      <xdr:colOff>38100</xdr:colOff>
      <xdr:row>38</xdr:row>
      <xdr:rowOff>127</xdr:rowOff>
    </xdr:to>
    <xdr:sp macro="" textlink="">
      <xdr:nvSpPr>
        <xdr:cNvPr id="754" name="フローチャート: 判断 753"/>
        <xdr:cNvSpPr/>
      </xdr:nvSpPr>
      <xdr:spPr>
        <a:xfrm>
          <a:off x="18605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16654</xdr:rowOff>
    </xdr:from>
    <xdr:ext cx="469744" cy="259045"/>
    <xdr:sp macro="" textlink="">
      <xdr:nvSpPr>
        <xdr:cNvPr id="755" name="テキスト ボックス 754"/>
        <xdr:cNvSpPr txBox="1"/>
      </xdr:nvSpPr>
      <xdr:spPr>
        <a:xfrm>
          <a:off x="18421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78486</xdr:rowOff>
    </xdr:from>
    <xdr:to>
      <xdr:col>116</xdr:col>
      <xdr:colOff>114300</xdr:colOff>
      <xdr:row>37</xdr:row>
      <xdr:rowOff>8636</xdr:rowOff>
    </xdr:to>
    <xdr:sp macro="" textlink="">
      <xdr:nvSpPr>
        <xdr:cNvPr id="761" name="楕円 760"/>
        <xdr:cNvSpPr/>
      </xdr:nvSpPr>
      <xdr:spPr>
        <a:xfrm>
          <a:off x="22110700" y="625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101363</xdr:rowOff>
    </xdr:from>
    <xdr:ext cx="469744" cy="259045"/>
    <xdr:sp macro="" textlink="">
      <xdr:nvSpPr>
        <xdr:cNvPr id="762" name="投資及び出資金該当値テキスト"/>
        <xdr:cNvSpPr txBox="1"/>
      </xdr:nvSpPr>
      <xdr:spPr>
        <a:xfrm>
          <a:off x="22212300" y="610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64262</xdr:rowOff>
    </xdr:from>
    <xdr:to>
      <xdr:col>112</xdr:col>
      <xdr:colOff>38100</xdr:colOff>
      <xdr:row>37</xdr:row>
      <xdr:rowOff>165862</xdr:rowOff>
    </xdr:to>
    <xdr:sp macro="" textlink="">
      <xdr:nvSpPr>
        <xdr:cNvPr id="763" name="楕円 762"/>
        <xdr:cNvSpPr/>
      </xdr:nvSpPr>
      <xdr:spPr>
        <a:xfrm>
          <a:off x="212725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156989</xdr:rowOff>
    </xdr:from>
    <xdr:ext cx="469744" cy="259045"/>
    <xdr:sp macro="" textlink="">
      <xdr:nvSpPr>
        <xdr:cNvPr id="764" name="テキスト ボックス 763"/>
        <xdr:cNvSpPr txBox="1"/>
      </xdr:nvSpPr>
      <xdr:spPr>
        <a:xfrm>
          <a:off x="21088428"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76962</xdr:rowOff>
    </xdr:from>
    <xdr:to>
      <xdr:col>107</xdr:col>
      <xdr:colOff>101600</xdr:colOff>
      <xdr:row>37</xdr:row>
      <xdr:rowOff>7112</xdr:rowOff>
    </xdr:to>
    <xdr:sp macro="" textlink="">
      <xdr:nvSpPr>
        <xdr:cNvPr id="765" name="楕円 764"/>
        <xdr:cNvSpPr/>
      </xdr:nvSpPr>
      <xdr:spPr>
        <a:xfrm>
          <a:off x="20383500" y="624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23639</xdr:rowOff>
    </xdr:from>
    <xdr:ext cx="469744" cy="259045"/>
    <xdr:sp macro="" textlink="">
      <xdr:nvSpPr>
        <xdr:cNvPr id="766" name="テキスト ボックス 765"/>
        <xdr:cNvSpPr txBox="1"/>
      </xdr:nvSpPr>
      <xdr:spPr>
        <a:xfrm>
          <a:off x="20199428" y="602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81026</xdr:rowOff>
    </xdr:from>
    <xdr:to>
      <xdr:col>102</xdr:col>
      <xdr:colOff>165100</xdr:colOff>
      <xdr:row>37</xdr:row>
      <xdr:rowOff>11176</xdr:rowOff>
    </xdr:to>
    <xdr:sp macro="" textlink="">
      <xdr:nvSpPr>
        <xdr:cNvPr id="767" name="楕円 766"/>
        <xdr:cNvSpPr/>
      </xdr:nvSpPr>
      <xdr:spPr>
        <a:xfrm>
          <a:off x="19494500" y="625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27703</xdr:rowOff>
    </xdr:from>
    <xdr:ext cx="469744" cy="259045"/>
    <xdr:sp macro="" textlink="">
      <xdr:nvSpPr>
        <xdr:cNvPr id="768" name="テキスト ボックス 767"/>
        <xdr:cNvSpPr txBox="1"/>
      </xdr:nvSpPr>
      <xdr:spPr>
        <a:xfrm>
          <a:off x="19310428" y="602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1" name="直線コネクタ 780"/>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2" name="テキスト ボックス 781"/>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5" name="直線コネクタ 784"/>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6" name="テキスト ボックス 785"/>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36430</xdr:rowOff>
    </xdr:from>
    <xdr:to>
      <xdr:col>116</xdr:col>
      <xdr:colOff>62864</xdr:colOff>
      <xdr:row>58</xdr:row>
      <xdr:rowOff>25057</xdr:rowOff>
    </xdr:to>
    <xdr:cxnSp macro="">
      <xdr:nvCxnSpPr>
        <xdr:cNvPr id="790" name="直線コネクタ 789"/>
        <xdr:cNvCxnSpPr/>
      </xdr:nvCxnSpPr>
      <xdr:spPr>
        <a:xfrm flipV="1">
          <a:off x="22159595" y="8780380"/>
          <a:ext cx="1269" cy="1188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28884</xdr:rowOff>
    </xdr:from>
    <xdr:ext cx="249299" cy="259045"/>
    <xdr:sp macro="" textlink="">
      <xdr:nvSpPr>
        <xdr:cNvPr id="791" name="貸付金最小値テキスト"/>
        <xdr:cNvSpPr txBox="1"/>
      </xdr:nvSpPr>
      <xdr:spPr>
        <a:xfrm>
          <a:off x="22212300" y="9972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25057</xdr:rowOff>
    </xdr:from>
    <xdr:to>
      <xdr:col>116</xdr:col>
      <xdr:colOff>152400</xdr:colOff>
      <xdr:row>58</xdr:row>
      <xdr:rowOff>25057</xdr:rowOff>
    </xdr:to>
    <xdr:cxnSp macro="">
      <xdr:nvCxnSpPr>
        <xdr:cNvPr id="792" name="直線コネクタ 791"/>
        <xdr:cNvCxnSpPr/>
      </xdr:nvCxnSpPr>
      <xdr:spPr>
        <a:xfrm>
          <a:off x="22072600" y="996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154557</xdr:rowOff>
    </xdr:from>
    <xdr:ext cx="534377" cy="259045"/>
    <xdr:sp macro="" textlink="">
      <xdr:nvSpPr>
        <xdr:cNvPr id="793" name="貸付金最大値テキスト"/>
        <xdr:cNvSpPr txBox="1"/>
      </xdr:nvSpPr>
      <xdr:spPr>
        <a:xfrm>
          <a:off x="22212300" y="855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36430</xdr:rowOff>
    </xdr:from>
    <xdr:to>
      <xdr:col>116</xdr:col>
      <xdr:colOff>152400</xdr:colOff>
      <xdr:row>51</xdr:row>
      <xdr:rowOff>36430</xdr:rowOff>
    </xdr:to>
    <xdr:cxnSp macro="">
      <xdr:nvCxnSpPr>
        <xdr:cNvPr id="794" name="直線コネクタ 793"/>
        <xdr:cNvCxnSpPr/>
      </xdr:nvCxnSpPr>
      <xdr:spPr>
        <a:xfrm>
          <a:off x="22072600" y="87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121298</xdr:rowOff>
    </xdr:from>
    <xdr:to>
      <xdr:col>116</xdr:col>
      <xdr:colOff>63500</xdr:colOff>
      <xdr:row>55</xdr:row>
      <xdr:rowOff>128098</xdr:rowOff>
    </xdr:to>
    <xdr:cxnSp macro="">
      <xdr:nvCxnSpPr>
        <xdr:cNvPr id="795" name="直線コネクタ 794"/>
        <xdr:cNvCxnSpPr/>
      </xdr:nvCxnSpPr>
      <xdr:spPr>
        <a:xfrm flipV="1">
          <a:off x="21323300" y="9551048"/>
          <a:ext cx="838200" cy="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9148</xdr:rowOff>
    </xdr:from>
    <xdr:ext cx="469744" cy="259045"/>
    <xdr:sp macro="" textlink="">
      <xdr:nvSpPr>
        <xdr:cNvPr id="796" name="貸付金平均値テキスト"/>
        <xdr:cNvSpPr txBox="1"/>
      </xdr:nvSpPr>
      <xdr:spPr>
        <a:xfrm>
          <a:off x="22212300" y="9610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30721</xdr:rowOff>
    </xdr:from>
    <xdr:to>
      <xdr:col>116</xdr:col>
      <xdr:colOff>114300</xdr:colOff>
      <xdr:row>56</xdr:row>
      <xdr:rowOff>132321</xdr:rowOff>
    </xdr:to>
    <xdr:sp macro="" textlink="">
      <xdr:nvSpPr>
        <xdr:cNvPr id="797" name="フローチャート: 判断 796"/>
        <xdr:cNvSpPr/>
      </xdr:nvSpPr>
      <xdr:spPr>
        <a:xfrm>
          <a:off x="22110700" y="963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128098</xdr:rowOff>
    </xdr:from>
    <xdr:to>
      <xdr:col>111</xdr:col>
      <xdr:colOff>177800</xdr:colOff>
      <xdr:row>55</xdr:row>
      <xdr:rowOff>135128</xdr:rowOff>
    </xdr:to>
    <xdr:cxnSp macro="">
      <xdr:nvCxnSpPr>
        <xdr:cNvPr id="798" name="直線コネクタ 797"/>
        <xdr:cNvCxnSpPr/>
      </xdr:nvCxnSpPr>
      <xdr:spPr>
        <a:xfrm flipV="1">
          <a:off x="20434300" y="9557848"/>
          <a:ext cx="889000" cy="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29064</xdr:rowOff>
    </xdr:from>
    <xdr:to>
      <xdr:col>112</xdr:col>
      <xdr:colOff>38100</xdr:colOff>
      <xdr:row>56</xdr:row>
      <xdr:rowOff>130664</xdr:rowOff>
    </xdr:to>
    <xdr:sp macro="" textlink="">
      <xdr:nvSpPr>
        <xdr:cNvPr id="799" name="フローチャート: 判断 798"/>
        <xdr:cNvSpPr/>
      </xdr:nvSpPr>
      <xdr:spPr>
        <a:xfrm>
          <a:off x="212725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121791</xdr:rowOff>
    </xdr:from>
    <xdr:ext cx="469744" cy="259045"/>
    <xdr:sp macro="" textlink="">
      <xdr:nvSpPr>
        <xdr:cNvPr id="800" name="テキスト ボックス 799"/>
        <xdr:cNvSpPr txBox="1"/>
      </xdr:nvSpPr>
      <xdr:spPr>
        <a:xfrm>
          <a:off x="21088428" y="972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135128</xdr:rowOff>
    </xdr:from>
    <xdr:to>
      <xdr:col>107</xdr:col>
      <xdr:colOff>50800</xdr:colOff>
      <xdr:row>56</xdr:row>
      <xdr:rowOff>23228</xdr:rowOff>
    </xdr:to>
    <xdr:cxnSp macro="">
      <xdr:nvCxnSpPr>
        <xdr:cNvPr id="801" name="直線コネクタ 800"/>
        <xdr:cNvCxnSpPr/>
      </xdr:nvCxnSpPr>
      <xdr:spPr>
        <a:xfrm flipV="1">
          <a:off x="19545300" y="9564878"/>
          <a:ext cx="889000" cy="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31521</xdr:rowOff>
    </xdr:from>
    <xdr:to>
      <xdr:col>107</xdr:col>
      <xdr:colOff>101600</xdr:colOff>
      <xdr:row>56</xdr:row>
      <xdr:rowOff>133121</xdr:rowOff>
    </xdr:to>
    <xdr:sp macro="" textlink="">
      <xdr:nvSpPr>
        <xdr:cNvPr id="802" name="フローチャート: 判断 801"/>
        <xdr:cNvSpPr/>
      </xdr:nvSpPr>
      <xdr:spPr>
        <a:xfrm>
          <a:off x="20383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124248</xdr:rowOff>
    </xdr:from>
    <xdr:ext cx="469744" cy="259045"/>
    <xdr:sp macro="" textlink="">
      <xdr:nvSpPr>
        <xdr:cNvPr id="803" name="テキスト ボックス 802"/>
        <xdr:cNvSpPr txBox="1"/>
      </xdr:nvSpPr>
      <xdr:spPr>
        <a:xfrm>
          <a:off x="20199428" y="972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23228</xdr:rowOff>
    </xdr:from>
    <xdr:to>
      <xdr:col>102</xdr:col>
      <xdr:colOff>114300</xdr:colOff>
      <xdr:row>56</xdr:row>
      <xdr:rowOff>26657</xdr:rowOff>
    </xdr:to>
    <xdr:cxnSp macro="">
      <xdr:nvCxnSpPr>
        <xdr:cNvPr id="804" name="直線コネクタ 803"/>
        <xdr:cNvCxnSpPr/>
      </xdr:nvCxnSpPr>
      <xdr:spPr>
        <a:xfrm flipV="1">
          <a:off x="18656300" y="962442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47752</xdr:rowOff>
    </xdr:from>
    <xdr:to>
      <xdr:col>102</xdr:col>
      <xdr:colOff>165100</xdr:colOff>
      <xdr:row>56</xdr:row>
      <xdr:rowOff>149352</xdr:rowOff>
    </xdr:to>
    <xdr:sp macro="" textlink="">
      <xdr:nvSpPr>
        <xdr:cNvPr id="805" name="フローチャート: 判断 804"/>
        <xdr:cNvSpPr/>
      </xdr:nvSpPr>
      <xdr:spPr>
        <a:xfrm>
          <a:off x="19494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140479</xdr:rowOff>
    </xdr:from>
    <xdr:ext cx="469744" cy="259045"/>
    <xdr:sp macro="" textlink="">
      <xdr:nvSpPr>
        <xdr:cNvPr id="806" name="テキスト ボックス 805"/>
        <xdr:cNvSpPr txBox="1"/>
      </xdr:nvSpPr>
      <xdr:spPr>
        <a:xfrm>
          <a:off x="19310428" y="974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89</xdr:rowOff>
    </xdr:from>
    <xdr:to>
      <xdr:col>98</xdr:col>
      <xdr:colOff>38100</xdr:colOff>
      <xdr:row>56</xdr:row>
      <xdr:rowOff>101689</xdr:rowOff>
    </xdr:to>
    <xdr:sp macro="" textlink="">
      <xdr:nvSpPr>
        <xdr:cNvPr id="807" name="フローチャート: 判断 806"/>
        <xdr:cNvSpPr/>
      </xdr:nvSpPr>
      <xdr:spPr>
        <a:xfrm>
          <a:off x="18605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92816</xdr:rowOff>
    </xdr:from>
    <xdr:ext cx="469744" cy="259045"/>
    <xdr:sp macro="" textlink="">
      <xdr:nvSpPr>
        <xdr:cNvPr id="808" name="テキスト ボックス 807"/>
        <xdr:cNvSpPr txBox="1"/>
      </xdr:nvSpPr>
      <xdr:spPr>
        <a:xfrm>
          <a:off x="18421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70498</xdr:rowOff>
    </xdr:from>
    <xdr:to>
      <xdr:col>116</xdr:col>
      <xdr:colOff>114300</xdr:colOff>
      <xdr:row>56</xdr:row>
      <xdr:rowOff>648</xdr:rowOff>
    </xdr:to>
    <xdr:sp macro="" textlink="">
      <xdr:nvSpPr>
        <xdr:cNvPr id="814" name="楕円 813"/>
        <xdr:cNvSpPr/>
      </xdr:nvSpPr>
      <xdr:spPr>
        <a:xfrm>
          <a:off x="22110700" y="950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93375</xdr:rowOff>
    </xdr:from>
    <xdr:ext cx="469744" cy="259045"/>
    <xdr:sp macro="" textlink="">
      <xdr:nvSpPr>
        <xdr:cNvPr id="815" name="貸付金該当値テキスト"/>
        <xdr:cNvSpPr txBox="1"/>
      </xdr:nvSpPr>
      <xdr:spPr>
        <a:xfrm>
          <a:off x="22212300" y="935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77298</xdr:rowOff>
    </xdr:from>
    <xdr:to>
      <xdr:col>112</xdr:col>
      <xdr:colOff>38100</xdr:colOff>
      <xdr:row>56</xdr:row>
      <xdr:rowOff>7448</xdr:rowOff>
    </xdr:to>
    <xdr:sp macro="" textlink="">
      <xdr:nvSpPr>
        <xdr:cNvPr id="816" name="楕円 815"/>
        <xdr:cNvSpPr/>
      </xdr:nvSpPr>
      <xdr:spPr>
        <a:xfrm>
          <a:off x="21272500" y="950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23975</xdr:rowOff>
    </xdr:from>
    <xdr:ext cx="469744" cy="259045"/>
    <xdr:sp macro="" textlink="">
      <xdr:nvSpPr>
        <xdr:cNvPr id="817" name="テキスト ボックス 816"/>
        <xdr:cNvSpPr txBox="1"/>
      </xdr:nvSpPr>
      <xdr:spPr>
        <a:xfrm>
          <a:off x="21088428" y="928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84328</xdr:rowOff>
    </xdr:from>
    <xdr:to>
      <xdr:col>107</xdr:col>
      <xdr:colOff>101600</xdr:colOff>
      <xdr:row>56</xdr:row>
      <xdr:rowOff>14478</xdr:rowOff>
    </xdr:to>
    <xdr:sp macro="" textlink="">
      <xdr:nvSpPr>
        <xdr:cNvPr id="818" name="楕円 817"/>
        <xdr:cNvSpPr/>
      </xdr:nvSpPr>
      <xdr:spPr>
        <a:xfrm>
          <a:off x="20383500" y="951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31005</xdr:rowOff>
    </xdr:from>
    <xdr:ext cx="469744" cy="259045"/>
    <xdr:sp macro="" textlink="">
      <xdr:nvSpPr>
        <xdr:cNvPr id="819" name="テキスト ボックス 818"/>
        <xdr:cNvSpPr txBox="1"/>
      </xdr:nvSpPr>
      <xdr:spPr>
        <a:xfrm>
          <a:off x="20199428" y="928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143878</xdr:rowOff>
    </xdr:from>
    <xdr:to>
      <xdr:col>102</xdr:col>
      <xdr:colOff>165100</xdr:colOff>
      <xdr:row>56</xdr:row>
      <xdr:rowOff>74028</xdr:rowOff>
    </xdr:to>
    <xdr:sp macro="" textlink="">
      <xdr:nvSpPr>
        <xdr:cNvPr id="820" name="楕円 819"/>
        <xdr:cNvSpPr/>
      </xdr:nvSpPr>
      <xdr:spPr>
        <a:xfrm>
          <a:off x="19494500" y="957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90555</xdr:rowOff>
    </xdr:from>
    <xdr:ext cx="469744" cy="259045"/>
    <xdr:sp macro="" textlink="">
      <xdr:nvSpPr>
        <xdr:cNvPr id="821" name="テキスト ボックス 820"/>
        <xdr:cNvSpPr txBox="1"/>
      </xdr:nvSpPr>
      <xdr:spPr>
        <a:xfrm>
          <a:off x="19310428" y="934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147307</xdr:rowOff>
    </xdr:from>
    <xdr:to>
      <xdr:col>98</xdr:col>
      <xdr:colOff>38100</xdr:colOff>
      <xdr:row>56</xdr:row>
      <xdr:rowOff>77457</xdr:rowOff>
    </xdr:to>
    <xdr:sp macro="" textlink="">
      <xdr:nvSpPr>
        <xdr:cNvPr id="822" name="楕円 821"/>
        <xdr:cNvSpPr/>
      </xdr:nvSpPr>
      <xdr:spPr>
        <a:xfrm>
          <a:off x="18605500" y="957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93984</xdr:rowOff>
    </xdr:from>
    <xdr:ext cx="469744" cy="259045"/>
    <xdr:sp macro="" textlink="">
      <xdr:nvSpPr>
        <xdr:cNvPr id="823" name="テキスト ボックス 822"/>
        <xdr:cNvSpPr txBox="1"/>
      </xdr:nvSpPr>
      <xdr:spPr>
        <a:xfrm>
          <a:off x="18421428" y="935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4" name="テキスト ボックス 84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65862</xdr:rowOff>
    </xdr:from>
    <xdr:to>
      <xdr:col>116</xdr:col>
      <xdr:colOff>62864</xdr:colOff>
      <xdr:row>79</xdr:row>
      <xdr:rowOff>73558</xdr:rowOff>
    </xdr:to>
    <xdr:cxnSp macro="">
      <xdr:nvCxnSpPr>
        <xdr:cNvPr id="848" name="直線コネクタ 847"/>
        <xdr:cNvCxnSpPr/>
      </xdr:nvCxnSpPr>
      <xdr:spPr>
        <a:xfrm flipV="1">
          <a:off x="22159595" y="12410262"/>
          <a:ext cx="1269" cy="1207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77385</xdr:rowOff>
    </xdr:from>
    <xdr:ext cx="534377" cy="259045"/>
    <xdr:sp macro="" textlink="">
      <xdr:nvSpPr>
        <xdr:cNvPr id="849" name="繰出金最小値テキスト"/>
        <xdr:cNvSpPr txBox="1"/>
      </xdr:nvSpPr>
      <xdr:spPr>
        <a:xfrm>
          <a:off x="22212300" y="1362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73558</xdr:rowOff>
    </xdr:from>
    <xdr:to>
      <xdr:col>116</xdr:col>
      <xdr:colOff>152400</xdr:colOff>
      <xdr:row>79</xdr:row>
      <xdr:rowOff>73558</xdr:rowOff>
    </xdr:to>
    <xdr:cxnSp macro="">
      <xdr:nvCxnSpPr>
        <xdr:cNvPr id="850" name="直線コネクタ 849"/>
        <xdr:cNvCxnSpPr/>
      </xdr:nvCxnSpPr>
      <xdr:spPr>
        <a:xfrm>
          <a:off x="22072600" y="1361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12539</xdr:rowOff>
    </xdr:from>
    <xdr:ext cx="534377" cy="259045"/>
    <xdr:sp macro="" textlink="">
      <xdr:nvSpPr>
        <xdr:cNvPr id="851" name="繰出金最大値テキスト"/>
        <xdr:cNvSpPr txBox="1"/>
      </xdr:nvSpPr>
      <xdr:spPr>
        <a:xfrm>
          <a:off x="22212300" y="1218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65862</xdr:rowOff>
    </xdr:from>
    <xdr:to>
      <xdr:col>116</xdr:col>
      <xdr:colOff>152400</xdr:colOff>
      <xdr:row>72</xdr:row>
      <xdr:rowOff>65862</xdr:rowOff>
    </xdr:to>
    <xdr:cxnSp macro="">
      <xdr:nvCxnSpPr>
        <xdr:cNvPr id="852" name="直線コネクタ 851"/>
        <xdr:cNvCxnSpPr/>
      </xdr:nvCxnSpPr>
      <xdr:spPr>
        <a:xfrm>
          <a:off x="22072600" y="1241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140653</xdr:rowOff>
    </xdr:from>
    <xdr:to>
      <xdr:col>116</xdr:col>
      <xdr:colOff>63500</xdr:colOff>
      <xdr:row>73</xdr:row>
      <xdr:rowOff>23914</xdr:rowOff>
    </xdr:to>
    <xdr:cxnSp macro="">
      <xdr:nvCxnSpPr>
        <xdr:cNvPr id="853" name="直線コネクタ 852"/>
        <xdr:cNvCxnSpPr/>
      </xdr:nvCxnSpPr>
      <xdr:spPr>
        <a:xfrm flipV="1">
          <a:off x="21323300" y="12485053"/>
          <a:ext cx="838200" cy="5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39209</xdr:rowOff>
    </xdr:from>
    <xdr:ext cx="534377" cy="259045"/>
    <xdr:sp macro="" textlink="">
      <xdr:nvSpPr>
        <xdr:cNvPr id="854" name="繰出金平均値テキスト"/>
        <xdr:cNvSpPr txBox="1"/>
      </xdr:nvSpPr>
      <xdr:spPr>
        <a:xfrm>
          <a:off x="22212300" y="12897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60782</xdr:rowOff>
    </xdr:from>
    <xdr:to>
      <xdr:col>116</xdr:col>
      <xdr:colOff>114300</xdr:colOff>
      <xdr:row>75</xdr:row>
      <xdr:rowOff>162382</xdr:rowOff>
    </xdr:to>
    <xdr:sp macro="" textlink="">
      <xdr:nvSpPr>
        <xdr:cNvPr id="855" name="フローチャート: 判断 854"/>
        <xdr:cNvSpPr/>
      </xdr:nvSpPr>
      <xdr:spPr>
        <a:xfrm>
          <a:off x="22110700" y="129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23914</xdr:rowOff>
    </xdr:from>
    <xdr:to>
      <xdr:col>111</xdr:col>
      <xdr:colOff>177800</xdr:colOff>
      <xdr:row>73</xdr:row>
      <xdr:rowOff>62129</xdr:rowOff>
    </xdr:to>
    <xdr:cxnSp macro="">
      <xdr:nvCxnSpPr>
        <xdr:cNvPr id="856" name="直線コネクタ 855"/>
        <xdr:cNvCxnSpPr/>
      </xdr:nvCxnSpPr>
      <xdr:spPr>
        <a:xfrm flipV="1">
          <a:off x="20434300" y="12539764"/>
          <a:ext cx="889000" cy="3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86690</xdr:rowOff>
    </xdr:from>
    <xdr:to>
      <xdr:col>112</xdr:col>
      <xdr:colOff>38100</xdr:colOff>
      <xdr:row>76</xdr:row>
      <xdr:rowOff>16839</xdr:rowOff>
    </xdr:to>
    <xdr:sp macro="" textlink="">
      <xdr:nvSpPr>
        <xdr:cNvPr id="857" name="フローチャート: 判断 856"/>
        <xdr:cNvSpPr/>
      </xdr:nvSpPr>
      <xdr:spPr>
        <a:xfrm>
          <a:off x="21272500" y="129454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7968</xdr:rowOff>
    </xdr:from>
    <xdr:ext cx="534377" cy="259045"/>
    <xdr:sp macro="" textlink="">
      <xdr:nvSpPr>
        <xdr:cNvPr id="858" name="テキスト ボックス 857"/>
        <xdr:cNvSpPr txBox="1"/>
      </xdr:nvSpPr>
      <xdr:spPr>
        <a:xfrm>
          <a:off x="21056111" y="130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62129</xdr:rowOff>
    </xdr:from>
    <xdr:to>
      <xdr:col>107</xdr:col>
      <xdr:colOff>50800</xdr:colOff>
      <xdr:row>73</xdr:row>
      <xdr:rowOff>130480</xdr:rowOff>
    </xdr:to>
    <xdr:cxnSp macro="">
      <xdr:nvCxnSpPr>
        <xdr:cNvPr id="859" name="直線コネクタ 858"/>
        <xdr:cNvCxnSpPr/>
      </xdr:nvCxnSpPr>
      <xdr:spPr>
        <a:xfrm flipV="1">
          <a:off x="19545300" y="12577979"/>
          <a:ext cx="889000" cy="6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136068</xdr:rowOff>
    </xdr:from>
    <xdr:to>
      <xdr:col>107</xdr:col>
      <xdr:colOff>101600</xdr:colOff>
      <xdr:row>76</xdr:row>
      <xdr:rowOff>66218</xdr:rowOff>
    </xdr:to>
    <xdr:sp macro="" textlink="">
      <xdr:nvSpPr>
        <xdr:cNvPr id="860" name="フローチャート: 判断 859"/>
        <xdr:cNvSpPr/>
      </xdr:nvSpPr>
      <xdr:spPr>
        <a:xfrm>
          <a:off x="20383500" y="1299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57345</xdr:rowOff>
    </xdr:from>
    <xdr:ext cx="534377" cy="259045"/>
    <xdr:sp macro="" textlink="">
      <xdr:nvSpPr>
        <xdr:cNvPr id="861" name="テキスト ボックス 860"/>
        <xdr:cNvSpPr txBox="1"/>
      </xdr:nvSpPr>
      <xdr:spPr>
        <a:xfrm>
          <a:off x="20167111" y="1308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150520</xdr:rowOff>
    </xdr:from>
    <xdr:to>
      <xdr:col>102</xdr:col>
      <xdr:colOff>114300</xdr:colOff>
      <xdr:row>73</xdr:row>
      <xdr:rowOff>130480</xdr:rowOff>
    </xdr:to>
    <xdr:cxnSp macro="">
      <xdr:nvCxnSpPr>
        <xdr:cNvPr id="862" name="直線コネクタ 861"/>
        <xdr:cNvCxnSpPr/>
      </xdr:nvCxnSpPr>
      <xdr:spPr>
        <a:xfrm>
          <a:off x="18656300" y="12152020"/>
          <a:ext cx="889000" cy="4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1956</xdr:rowOff>
    </xdr:from>
    <xdr:to>
      <xdr:col>102</xdr:col>
      <xdr:colOff>165100</xdr:colOff>
      <xdr:row>73</xdr:row>
      <xdr:rowOff>103556</xdr:rowOff>
    </xdr:to>
    <xdr:sp macro="" textlink="">
      <xdr:nvSpPr>
        <xdr:cNvPr id="863" name="フローチャート: 判断 862"/>
        <xdr:cNvSpPr/>
      </xdr:nvSpPr>
      <xdr:spPr>
        <a:xfrm>
          <a:off x="19494500" y="125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120083</xdr:rowOff>
    </xdr:from>
    <xdr:ext cx="534377" cy="259045"/>
    <xdr:sp macro="" textlink="">
      <xdr:nvSpPr>
        <xdr:cNvPr id="864" name="テキスト ボックス 863"/>
        <xdr:cNvSpPr txBox="1"/>
      </xdr:nvSpPr>
      <xdr:spPr>
        <a:xfrm>
          <a:off x="19278111" y="1229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146469</xdr:rowOff>
    </xdr:from>
    <xdr:to>
      <xdr:col>98</xdr:col>
      <xdr:colOff>38100</xdr:colOff>
      <xdr:row>75</xdr:row>
      <xdr:rowOff>76619</xdr:rowOff>
    </xdr:to>
    <xdr:sp macro="" textlink="">
      <xdr:nvSpPr>
        <xdr:cNvPr id="865" name="フローチャート: 判断 864"/>
        <xdr:cNvSpPr/>
      </xdr:nvSpPr>
      <xdr:spPr>
        <a:xfrm>
          <a:off x="18605500" y="1283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67746</xdr:rowOff>
    </xdr:from>
    <xdr:ext cx="534377" cy="259045"/>
    <xdr:sp macro="" textlink="">
      <xdr:nvSpPr>
        <xdr:cNvPr id="866" name="テキスト ボックス 865"/>
        <xdr:cNvSpPr txBox="1"/>
      </xdr:nvSpPr>
      <xdr:spPr>
        <a:xfrm>
          <a:off x="18389111" y="1292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89853</xdr:rowOff>
    </xdr:from>
    <xdr:to>
      <xdr:col>116</xdr:col>
      <xdr:colOff>114300</xdr:colOff>
      <xdr:row>73</xdr:row>
      <xdr:rowOff>20003</xdr:rowOff>
    </xdr:to>
    <xdr:sp macro="" textlink="">
      <xdr:nvSpPr>
        <xdr:cNvPr id="872" name="楕円 871"/>
        <xdr:cNvSpPr/>
      </xdr:nvSpPr>
      <xdr:spPr>
        <a:xfrm>
          <a:off x="22110700" y="1243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4780</xdr:rowOff>
    </xdr:from>
    <xdr:ext cx="534377" cy="259045"/>
    <xdr:sp macro="" textlink="">
      <xdr:nvSpPr>
        <xdr:cNvPr id="873" name="繰出金該当値テキスト"/>
        <xdr:cNvSpPr txBox="1"/>
      </xdr:nvSpPr>
      <xdr:spPr>
        <a:xfrm>
          <a:off x="22212300" y="1234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144564</xdr:rowOff>
    </xdr:from>
    <xdr:to>
      <xdr:col>112</xdr:col>
      <xdr:colOff>38100</xdr:colOff>
      <xdr:row>73</xdr:row>
      <xdr:rowOff>74714</xdr:rowOff>
    </xdr:to>
    <xdr:sp macro="" textlink="">
      <xdr:nvSpPr>
        <xdr:cNvPr id="874" name="楕円 873"/>
        <xdr:cNvSpPr/>
      </xdr:nvSpPr>
      <xdr:spPr>
        <a:xfrm>
          <a:off x="21272500" y="124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91241</xdr:rowOff>
    </xdr:from>
    <xdr:ext cx="534377" cy="259045"/>
    <xdr:sp macro="" textlink="">
      <xdr:nvSpPr>
        <xdr:cNvPr id="875" name="テキスト ボックス 874"/>
        <xdr:cNvSpPr txBox="1"/>
      </xdr:nvSpPr>
      <xdr:spPr>
        <a:xfrm>
          <a:off x="21056111" y="1226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11329</xdr:rowOff>
    </xdr:from>
    <xdr:to>
      <xdr:col>107</xdr:col>
      <xdr:colOff>101600</xdr:colOff>
      <xdr:row>73</xdr:row>
      <xdr:rowOff>112929</xdr:rowOff>
    </xdr:to>
    <xdr:sp macro="" textlink="">
      <xdr:nvSpPr>
        <xdr:cNvPr id="876" name="楕円 875"/>
        <xdr:cNvSpPr/>
      </xdr:nvSpPr>
      <xdr:spPr>
        <a:xfrm>
          <a:off x="20383500" y="1252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129456</xdr:rowOff>
    </xdr:from>
    <xdr:ext cx="534377" cy="259045"/>
    <xdr:sp macro="" textlink="">
      <xdr:nvSpPr>
        <xdr:cNvPr id="877" name="テキスト ボックス 876"/>
        <xdr:cNvSpPr txBox="1"/>
      </xdr:nvSpPr>
      <xdr:spPr>
        <a:xfrm>
          <a:off x="20167111" y="123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79680</xdr:rowOff>
    </xdr:from>
    <xdr:to>
      <xdr:col>102</xdr:col>
      <xdr:colOff>165100</xdr:colOff>
      <xdr:row>74</xdr:row>
      <xdr:rowOff>9830</xdr:rowOff>
    </xdr:to>
    <xdr:sp macro="" textlink="">
      <xdr:nvSpPr>
        <xdr:cNvPr id="878" name="楕円 877"/>
        <xdr:cNvSpPr/>
      </xdr:nvSpPr>
      <xdr:spPr>
        <a:xfrm>
          <a:off x="19494500" y="1259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957</xdr:rowOff>
    </xdr:from>
    <xdr:ext cx="534377" cy="259045"/>
    <xdr:sp macro="" textlink="">
      <xdr:nvSpPr>
        <xdr:cNvPr id="879" name="テキスト ボックス 878"/>
        <xdr:cNvSpPr txBox="1"/>
      </xdr:nvSpPr>
      <xdr:spPr>
        <a:xfrm>
          <a:off x="19278111" y="1268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99720</xdr:rowOff>
    </xdr:from>
    <xdr:to>
      <xdr:col>98</xdr:col>
      <xdr:colOff>38100</xdr:colOff>
      <xdr:row>71</xdr:row>
      <xdr:rowOff>29870</xdr:rowOff>
    </xdr:to>
    <xdr:sp macro="" textlink="">
      <xdr:nvSpPr>
        <xdr:cNvPr id="880" name="楕円 879"/>
        <xdr:cNvSpPr/>
      </xdr:nvSpPr>
      <xdr:spPr>
        <a:xfrm>
          <a:off x="18605500" y="1210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46397</xdr:rowOff>
    </xdr:from>
    <xdr:ext cx="534377" cy="259045"/>
    <xdr:sp macro="" textlink="">
      <xdr:nvSpPr>
        <xdr:cNvPr id="881" name="テキスト ボックス 880"/>
        <xdr:cNvSpPr txBox="1"/>
      </xdr:nvSpPr>
      <xdr:spPr>
        <a:xfrm>
          <a:off x="18389111" y="1187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昨年度と比較して増加した費用の内、その差額が最も大きかったのは普通建設事業費で、</a:t>
          </a:r>
          <a:r>
            <a:rPr kumimoji="1" lang="en-US" altLang="ja-JP" sz="1300">
              <a:latin typeface="ＭＳ Ｐゴシック" panose="020B0600070205080204" pitchFamily="50" charset="-128"/>
              <a:ea typeface="ＭＳ Ｐゴシック" panose="020B0600070205080204" pitchFamily="50" charset="-128"/>
            </a:rPr>
            <a:t>3,063</a:t>
          </a:r>
          <a:r>
            <a:rPr kumimoji="1" lang="ja-JP" altLang="en-US" sz="1300">
              <a:latin typeface="ＭＳ Ｐゴシック" panose="020B0600070205080204" pitchFamily="50" charset="-128"/>
              <a:ea typeface="ＭＳ Ｐゴシック" panose="020B0600070205080204" pitchFamily="50" charset="-128"/>
            </a:rPr>
            <a:t>円の増加となった。これは、西部学校給食センターの新設や、私立保育所・認定こども園の整備などの事業費が増加したことによる。普通建設事業費のうち新規整備も</a:t>
          </a:r>
          <a:r>
            <a:rPr kumimoji="1" lang="en-US" altLang="ja-JP" sz="1300">
              <a:latin typeface="ＭＳ Ｐゴシック" panose="020B0600070205080204" pitchFamily="50" charset="-128"/>
              <a:ea typeface="ＭＳ Ｐゴシック" panose="020B0600070205080204" pitchFamily="50" charset="-128"/>
            </a:rPr>
            <a:t>2,432</a:t>
          </a:r>
          <a:r>
            <a:rPr kumimoji="1" lang="ja-JP" altLang="en-US" sz="1300">
              <a:latin typeface="ＭＳ Ｐゴシック" panose="020B0600070205080204" pitchFamily="50" charset="-128"/>
              <a:ea typeface="ＭＳ Ｐゴシック" panose="020B0600070205080204" pitchFamily="50" charset="-128"/>
            </a:rPr>
            <a:t>円増加しているが、これも西部学校給食センター新設の影響による。次に差額が大きかったのは公債費で、</a:t>
          </a:r>
          <a:r>
            <a:rPr kumimoji="1" lang="en-US" altLang="ja-JP" sz="1300">
              <a:latin typeface="ＭＳ Ｐゴシック" panose="020B0600070205080204" pitchFamily="50" charset="-128"/>
              <a:ea typeface="ＭＳ Ｐゴシック" panose="020B0600070205080204" pitchFamily="50" charset="-128"/>
            </a:rPr>
            <a:t>2,229</a:t>
          </a:r>
          <a:r>
            <a:rPr kumimoji="1" lang="ja-JP" altLang="en-US" sz="1300">
              <a:latin typeface="ＭＳ Ｐゴシック" panose="020B0600070205080204" pitchFamily="50" charset="-128"/>
              <a:ea typeface="ＭＳ Ｐゴシック" panose="020B0600070205080204" pitchFamily="50" charset="-128"/>
            </a:rPr>
            <a:t>円の増加となった。これは、小中学校空調整備事業の元金償還開始等による。</a:t>
          </a:r>
        </a:p>
        <a:p>
          <a:r>
            <a:rPr kumimoji="1" lang="ja-JP" altLang="en-US" sz="1300">
              <a:latin typeface="ＭＳ Ｐゴシック" panose="020B0600070205080204" pitchFamily="50" charset="-128"/>
              <a:ea typeface="ＭＳ Ｐゴシック" panose="020B0600070205080204" pitchFamily="50" charset="-128"/>
            </a:rPr>
            <a:t>　次に、減少した費用の内、その差額が最も大きかったのは積立金で</a:t>
          </a:r>
          <a:r>
            <a:rPr kumimoji="1" lang="en-US" altLang="ja-JP" sz="1300">
              <a:latin typeface="ＭＳ Ｐゴシック" panose="020B0600070205080204" pitchFamily="50" charset="-128"/>
              <a:ea typeface="ＭＳ Ｐゴシック" panose="020B0600070205080204" pitchFamily="50" charset="-128"/>
            </a:rPr>
            <a:t>22,716</a:t>
          </a:r>
          <a:r>
            <a:rPr kumimoji="1" lang="ja-JP" altLang="en-US" sz="1300">
              <a:latin typeface="ＭＳ Ｐゴシック" panose="020B0600070205080204" pitchFamily="50" charset="-128"/>
              <a:ea typeface="ＭＳ Ｐゴシック" panose="020B0600070205080204" pitchFamily="50" charset="-128"/>
            </a:rPr>
            <a:t>円減少した。これは、令和３年度に新型コロナウイルス感染症の影響で減少すると見込まれた税収について、見込を上回って歳入されたことによって増加していたことにより、差額が大きくなった。２番目は扶助費で、</a:t>
          </a:r>
          <a:r>
            <a:rPr kumimoji="1" lang="en-US" altLang="ja-JP" sz="1300">
              <a:latin typeface="ＭＳ Ｐゴシック" panose="020B0600070205080204" pitchFamily="50" charset="-128"/>
              <a:ea typeface="ＭＳ Ｐゴシック" panose="020B0600070205080204" pitchFamily="50" charset="-128"/>
            </a:rPr>
            <a:t>13,025</a:t>
          </a:r>
          <a:r>
            <a:rPr kumimoji="1" lang="ja-JP" altLang="en-US" sz="1300">
              <a:latin typeface="ＭＳ Ｐゴシック" panose="020B0600070205080204" pitchFamily="50" charset="-128"/>
              <a:ea typeface="ＭＳ Ｐゴシック" panose="020B0600070205080204" pitchFamily="50" charset="-128"/>
            </a:rPr>
            <a:t>円減少した。これは、令和３年度に子育て世帯臨時特別給付金事業費等、国のコロナ関連事業で増加していた分の減少による。３番目は補助費等で、</a:t>
          </a:r>
          <a:r>
            <a:rPr kumimoji="1" lang="en-US" altLang="ja-JP" sz="1300">
              <a:latin typeface="ＭＳ Ｐゴシック" panose="020B0600070205080204" pitchFamily="50" charset="-128"/>
              <a:ea typeface="ＭＳ Ｐゴシック" panose="020B0600070205080204" pitchFamily="50" charset="-128"/>
            </a:rPr>
            <a:t>9,502</a:t>
          </a:r>
          <a:r>
            <a:rPr kumimoji="1" lang="ja-JP" altLang="en-US" sz="1300">
              <a:latin typeface="ＭＳ Ｐゴシック" panose="020B0600070205080204" pitchFamily="50" charset="-128"/>
              <a:ea typeface="ＭＳ Ｐゴシック" panose="020B0600070205080204" pitchFamily="50" charset="-128"/>
            </a:rPr>
            <a:t>円減少した。これは、生活保護費国庫支出金や児童保育費国庫支出金の過年度分返還金が減少したことによる。</a:t>
          </a:r>
        </a:p>
        <a:p>
          <a:r>
            <a:rPr kumimoji="1" lang="ja-JP" altLang="en-US" sz="1300">
              <a:latin typeface="ＭＳ Ｐゴシック" panose="020B0600070205080204" pitchFamily="50" charset="-128"/>
              <a:ea typeface="ＭＳ Ｐゴシック" panose="020B0600070205080204" pitchFamily="50" charset="-128"/>
            </a:rPr>
            <a:t>　類似団体平均との比較では、最も差が大きいのは積立金で、</a:t>
          </a:r>
          <a:r>
            <a:rPr kumimoji="1" lang="en-US" altLang="ja-JP" sz="1300">
              <a:latin typeface="ＭＳ Ｐゴシック" panose="020B0600070205080204" pitchFamily="50" charset="-128"/>
              <a:ea typeface="ＭＳ Ｐゴシック" panose="020B0600070205080204" pitchFamily="50" charset="-128"/>
            </a:rPr>
            <a:t>19,546</a:t>
          </a:r>
          <a:r>
            <a:rPr kumimoji="1" lang="ja-JP" altLang="en-US" sz="1300">
              <a:latin typeface="ＭＳ Ｐゴシック" panose="020B0600070205080204" pitchFamily="50" charset="-128"/>
              <a:ea typeface="ＭＳ Ｐゴシック" panose="020B0600070205080204" pitchFamily="50" charset="-128"/>
            </a:rPr>
            <a:t>円少ない。今後は、一定の基金残高を維持するために、歳入準拠の予算編成や事業の見直し等を通じて積立金を確保し、健全財政の維持を図る。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愛媛県新居浜市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115,314
113,972
234.47
53,409,897
52,168,573
1,070,670
27,874,939
51,742,544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2.2
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66222</xdr:rowOff>
    </xdr:to>
    <xdr:cxnSp macro="">
      <xdr:nvCxnSpPr>
        <xdr:cNvPr id="58" name="直線コネクタ 57"/>
        <xdr:cNvCxnSpPr/>
      </xdr:nvCxnSpPr>
      <xdr:spPr>
        <a:xfrm flipV="1">
          <a:off x="4633595" y="5304972"/>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70049</xdr:rowOff>
    </xdr:from>
    <xdr:ext cx="469744" cy="259045"/>
    <xdr:sp macro="" textlink="">
      <xdr:nvSpPr>
        <xdr:cNvPr id="59" name="議会費最小値テキスト"/>
        <xdr:cNvSpPr txBox="1"/>
      </xdr:nvSpPr>
      <xdr:spPr>
        <a:xfrm>
          <a:off x="4686300" y="675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66222</xdr:rowOff>
    </xdr:from>
    <xdr:to>
      <xdr:col>24</xdr:col>
      <xdr:colOff>152400</xdr:colOff>
      <xdr:row>39</xdr:row>
      <xdr:rowOff>66222</xdr:rowOff>
    </xdr:to>
    <xdr:cxnSp macro="">
      <xdr:nvCxnSpPr>
        <xdr:cNvPr id="60" name="直線コネクタ 59"/>
        <xdr:cNvCxnSpPr/>
      </xdr:nvCxnSpPr>
      <xdr:spPr>
        <a:xfrm>
          <a:off x="4546600" y="675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3628</xdr:rowOff>
    </xdr:from>
    <xdr:to>
      <xdr:col>24</xdr:col>
      <xdr:colOff>63500</xdr:colOff>
      <xdr:row>32</xdr:row>
      <xdr:rowOff>63500</xdr:rowOff>
    </xdr:to>
    <xdr:cxnSp macro="">
      <xdr:nvCxnSpPr>
        <xdr:cNvPr id="63" name="直線コネクタ 62"/>
        <xdr:cNvCxnSpPr/>
      </xdr:nvCxnSpPr>
      <xdr:spPr>
        <a:xfrm flipV="1">
          <a:off x="3797300" y="5490028"/>
          <a:ext cx="838200" cy="5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146793</xdr:rowOff>
    </xdr:from>
    <xdr:ext cx="469744" cy="259045"/>
    <xdr:sp macro="" textlink="">
      <xdr:nvSpPr>
        <xdr:cNvPr id="64" name="議会費平均値テキスト"/>
        <xdr:cNvSpPr txBox="1"/>
      </xdr:nvSpPr>
      <xdr:spPr>
        <a:xfrm>
          <a:off x="4686300" y="59760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168366</xdr:rowOff>
    </xdr:from>
    <xdr:to>
      <xdr:col>24</xdr:col>
      <xdr:colOff>114300</xdr:colOff>
      <xdr:row>35</xdr:row>
      <xdr:rowOff>98516</xdr:rowOff>
    </xdr:to>
    <xdr:sp macro="" textlink="">
      <xdr:nvSpPr>
        <xdr:cNvPr id="65" name="フローチャート: 判断 64"/>
        <xdr:cNvSpPr/>
      </xdr:nvSpPr>
      <xdr:spPr>
        <a:xfrm>
          <a:off x="4584700" y="59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63500</xdr:rowOff>
    </xdr:from>
    <xdr:to>
      <xdr:col>19</xdr:col>
      <xdr:colOff>177800</xdr:colOff>
      <xdr:row>32</xdr:row>
      <xdr:rowOff>107043</xdr:rowOff>
    </xdr:to>
    <xdr:cxnSp macro="">
      <xdr:nvCxnSpPr>
        <xdr:cNvPr id="66" name="直線コネクタ 65"/>
        <xdr:cNvCxnSpPr/>
      </xdr:nvCxnSpPr>
      <xdr:spPr>
        <a:xfrm flipV="1">
          <a:off x="2908300" y="5549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29573</xdr:rowOff>
    </xdr:from>
    <xdr:to>
      <xdr:col>20</xdr:col>
      <xdr:colOff>38100</xdr:colOff>
      <xdr:row>35</xdr:row>
      <xdr:rowOff>131173</xdr:rowOff>
    </xdr:to>
    <xdr:sp macro="" textlink="">
      <xdr:nvSpPr>
        <xdr:cNvPr id="67" name="フローチャート: 判断 66"/>
        <xdr:cNvSpPr/>
      </xdr:nvSpPr>
      <xdr:spPr>
        <a:xfrm>
          <a:off x="37465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122300</xdr:rowOff>
    </xdr:from>
    <xdr:ext cx="469744" cy="259045"/>
    <xdr:sp macro="" textlink="">
      <xdr:nvSpPr>
        <xdr:cNvPr id="68" name="テキスト ボックス 67"/>
        <xdr:cNvSpPr txBox="1"/>
      </xdr:nvSpPr>
      <xdr:spPr>
        <a:xfrm>
          <a:off x="3562428" y="612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1451</xdr:rowOff>
    </xdr:from>
    <xdr:to>
      <xdr:col>15</xdr:col>
      <xdr:colOff>50800</xdr:colOff>
      <xdr:row>32</xdr:row>
      <xdr:rowOff>107043</xdr:rowOff>
    </xdr:to>
    <xdr:cxnSp macro="">
      <xdr:nvCxnSpPr>
        <xdr:cNvPr id="69" name="直線コネクタ 68"/>
        <xdr:cNvCxnSpPr/>
      </xdr:nvCxnSpPr>
      <xdr:spPr>
        <a:xfrm>
          <a:off x="2019300" y="5487851"/>
          <a:ext cx="889000" cy="10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81824</xdr:rowOff>
    </xdr:from>
    <xdr:to>
      <xdr:col>15</xdr:col>
      <xdr:colOff>101600</xdr:colOff>
      <xdr:row>36</xdr:row>
      <xdr:rowOff>11974</xdr:rowOff>
    </xdr:to>
    <xdr:sp macro="" textlink="">
      <xdr:nvSpPr>
        <xdr:cNvPr id="70" name="フローチャート: 判断 69"/>
        <xdr:cNvSpPr/>
      </xdr:nvSpPr>
      <xdr:spPr>
        <a:xfrm>
          <a:off x="2857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3101</xdr:rowOff>
    </xdr:from>
    <xdr:ext cx="469744" cy="259045"/>
    <xdr:sp macro="" textlink="">
      <xdr:nvSpPr>
        <xdr:cNvPr id="71" name="テキスト ボックス 70"/>
        <xdr:cNvSpPr txBox="1"/>
      </xdr:nvSpPr>
      <xdr:spPr>
        <a:xfrm>
          <a:off x="2673428"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1451</xdr:rowOff>
    </xdr:from>
    <xdr:to>
      <xdr:col>10</xdr:col>
      <xdr:colOff>114300</xdr:colOff>
      <xdr:row>32</xdr:row>
      <xdr:rowOff>67854</xdr:rowOff>
    </xdr:to>
    <xdr:cxnSp macro="">
      <xdr:nvCxnSpPr>
        <xdr:cNvPr id="72" name="直線コネクタ 71"/>
        <xdr:cNvCxnSpPr/>
      </xdr:nvCxnSpPr>
      <xdr:spPr>
        <a:xfrm flipV="1">
          <a:off x="1130300" y="5487851"/>
          <a:ext cx="889000" cy="6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73" name="フローチャート: 判断 72"/>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4" name="テキスト ボックス 73"/>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37193</xdr:rowOff>
    </xdr:from>
    <xdr:to>
      <xdr:col>6</xdr:col>
      <xdr:colOff>38100</xdr:colOff>
      <xdr:row>35</xdr:row>
      <xdr:rowOff>138793</xdr:rowOff>
    </xdr:to>
    <xdr:sp macro="" textlink="">
      <xdr:nvSpPr>
        <xdr:cNvPr id="75" name="フローチャート: 判断 74"/>
        <xdr:cNvSpPr/>
      </xdr:nvSpPr>
      <xdr:spPr>
        <a:xfrm>
          <a:off x="1079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129920</xdr:rowOff>
    </xdr:from>
    <xdr:ext cx="469744" cy="259045"/>
    <xdr:sp macro="" textlink="">
      <xdr:nvSpPr>
        <xdr:cNvPr id="76" name="テキスト ボックス 75"/>
        <xdr:cNvSpPr txBox="1"/>
      </xdr:nvSpPr>
      <xdr:spPr>
        <a:xfrm>
          <a:off x="895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124278</xdr:rowOff>
    </xdr:from>
    <xdr:to>
      <xdr:col>24</xdr:col>
      <xdr:colOff>114300</xdr:colOff>
      <xdr:row>32</xdr:row>
      <xdr:rowOff>54428</xdr:rowOff>
    </xdr:to>
    <xdr:sp macro="" textlink="">
      <xdr:nvSpPr>
        <xdr:cNvPr id="82" name="楕円 81"/>
        <xdr:cNvSpPr/>
      </xdr:nvSpPr>
      <xdr:spPr>
        <a:xfrm>
          <a:off x="4584700" y="543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147155</xdr:rowOff>
    </xdr:from>
    <xdr:ext cx="469744" cy="259045"/>
    <xdr:sp macro="" textlink="">
      <xdr:nvSpPr>
        <xdr:cNvPr id="83" name="議会費該当値テキスト"/>
        <xdr:cNvSpPr txBox="1"/>
      </xdr:nvSpPr>
      <xdr:spPr>
        <a:xfrm>
          <a:off x="4686300" y="529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12700</xdr:rowOff>
    </xdr:from>
    <xdr:to>
      <xdr:col>20</xdr:col>
      <xdr:colOff>38100</xdr:colOff>
      <xdr:row>32</xdr:row>
      <xdr:rowOff>114300</xdr:rowOff>
    </xdr:to>
    <xdr:sp macro="" textlink="">
      <xdr:nvSpPr>
        <xdr:cNvPr id="84" name="楕円 83"/>
        <xdr:cNvSpPr/>
      </xdr:nvSpPr>
      <xdr:spPr>
        <a:xfrm>
          <a:off x="3746500" y="54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130827</xdr:rowOff>
    </xdr:from>
    <xdr:ext cx="469744" cy="259045"/>
    <xdr:sp macro="" textlink="">
      <xdr:nvSpPr>
        <xdr:cNvPr id="85" name="テキスト ボックス 84"/>
        <xdr:cNvSpPr txBox="1"/>
      </xdr:nvSpPr>
      <xdr:spPr>
        <a:xfrm>
          <a:off x="3562428" y="52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56243</xdr:rowOff>
    </xdr:from>
    <xdr:to>
      <xdr:col>15</xdr:col>
      <xdr:colOff>101600</xdr:colOff>
      <xdr:row>32</xdr:row>
      <xdr:rowOff>157843</xdr:rowOff>
    </xdr:to>
    <xdr:sp macro="" textlink="">
      <xdr:nvSpPr>
        <xdr:cNvPr id="86" name="楕円 85"/>
        <xdr:cNvSpPr/>
      </xdr:nvSpPr>
      <xdr:spPr>
        <a:xfrm>
          <a:off x="2857500" y="554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2920</xdr:rowOff>
    </xdr:from>
    <xdr:ext cx="469744" cy="259045"/>
    <xdr:sp macro="" textlink="">
      <xdr:nvSpPr>
        <xdr:cNvPr id="87" name="テキスト ボックス 86"/>
        <xdr:cNvSpPr txBox="1"/>
      </xdr:nvSpPr>
      <xdr:spPr>
        <a:xfrm>
          <a:off x="2673428" y="531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122101</xdr:rowOff>
    </xdr:from>
    <xdr:to>
      <xdr:col>10</xdr:col>
      <xdr:colOff>165100</xdr:colOff>
      <xdr:row>32</xdr:row>
      <xdr:rowOff>52251</xdr:rowOff>
    </xdr:to>
    <xdr:sp macro="" textlink="">
      <xdr:nvSpPr>
        <xdr:cNvPr id="88" name="楕円 87"/>
        <xdr:cNvSpPr/>
      </xdr:nvSpPr>
      <xdr:spPr>
        <a:xfrm>
          <a:off x="1968500" y="54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68778</xdr:rowOff>
    </xdr:from>
    <xdr:ext cx="469744" cy="259045"/>
    <xdr:sp macro="" textlink="">
      <xdr:nvSpPr>
        <xdr:cNvPr id="89" name="テキスト ボックス 88"/>
        <xdr:cNvSpPr txBox="1"/>
      </xdr:nvSpPr>
      <xdr:spPr>
        <a:xfrm>
          <a:off x="1784428" y="521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17054</xdr:rowOff>
    </xdr:from>
    <xdr:to>
      <xdr:col>6</xdr:col>
      <xdr:colOff>38100</xdr:colOff>
      <xdr:row>32</xdr:row>
      <xdr:rowOff>118654</xdr:rowOff>
    </xdr:to>
    <xdr:sp macro="" textlink="">
      <xdr:nvSpPr>
        <xdr:cNvPr id="90" name="楕円 89"/>
        <xdr:cNvSpPr/>
      </xdr:nvSpPr>
      <xdr:spPr>
        <a:xfrm>
          <a:off x="1079500" y="550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135181</xdr:rowOff>
    </xdr:from>
    <xdr:ext cx="469744" cy="259045"/>
    <xdr:sp macro="" textlink="">
      <xdr:nvSpPr>
        <xdr:cNvPr id="91" name="テキスト ボックス 90"/>
        <xdr:cNvSpPr txBox="1"/>
      </xdr:nvSpPr>
      <xdr:spPr>
        <a:xfrm>
          <a:off x="895428" y="527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155207</xdr:rowOff>
    </xdr:from>
    <xdr:to>
      <xdr:col>24</xdr:col>
      <xdr:colOff>62865</xdr:colOff>
      <xdr:row>59</xdr:row>
      <xdr:rowOff>66472</xdr:rowOff>
    </xdr:to>
    <xdr:cxnSp macro="">
      <xdr:nvCxnSpPr>
        <xdr:cNvPr id="116" name="直線コネクタ 115"/>
        <xdr:cNvCxnSpPr/>
      </xdr:nvCxnSpPr>
      <xdr:spPr>
        <a:xfrm flipV="1">
          <a:off x="4633595" y="9242057"/>
          <a:ext cx="1270" cy="939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70299</xdr:rowOff>
    </xdr:from>
    <xdr:ext cx="534377" cy="259045"/>
    <xdr:sp macro="" textlink="">
      <xdr:nvSpPr>
        <xdr:cNvPr id="117" name="総務費最小値テキスト"/>
        <xdr:cNvSpPr txBox="1"/>
      </xdr:nvSpPr>
      <xdr:spPr>
        <a:xfrm>
          <a:off x="4686300" y="101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66472</xdr:rowOff>
    </xdr:from>
    <xdr:to>
      <xdr:col>24</xdr:col>
      <xdr:colOff>152400</xdr:colOff>
      <xdr:row>59</xdr:row>
      <xdr:rowOff>66472</xdr:rowOff>
    </xdr:to>
    <xdr:cxnSp macro="">
      <xdr:nvCxnSpPr>
        <xdr:cNvPr id="118" name="直線コネクタ 117"/>
        <xdr:cNvCxnSpPr/>
      </xdr:nvCxnSpPr>
      <xdr:spPr>
        <a:xfrm>
          <a:off x="4546600" y="1018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101884</xdr:rowOff>
    </xdr:from>
    <xdr:ext cx="599010" cy="259045"/>
    <xdr:sp macro="" textlink="">
      <xdr:nvSpPr>
        <xdr:cNvPr id="119" name="総務費最大値テキスト"/>
        <xdr:cNvSpPr txBox="1"/>
      </xdr:nvSpPr>
      <xdr:spPr>
        <a:xfrm>
          <a:off x="4686300" y="901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155207</xdr:rowOff>
    </xdr:from>
    <xdr:to>
      <xdr:col>24</xdr:col>
      <xdr:colOff>152400</xdr:colOff>
      <xdr:row>53</xdr:row>
      <xdr:rowOff>155207</xdr:rowOff>
    </xdr:to>
    <xdr:cxnSp macro="">
      <xdr:nvCxnSpPr>
        <xdr:cNvPr id="120" name="直線コネクタ 119"/>
        <xdr:cNvCxnSpPr/>
      </xdr:nvCxnSpPr>
      <xdr:spPr>
        <a:xfrm>
          <a:off x="4546600" y="924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75235</xdr:rowOff>
    </xdr:from>
    <xdr:to>
      <xdr:col>24</xdr:col>
      <xdr:colOff>63500</xdr:colOff>
      <xdr:row>57</xdr:row>
      <xdr:rowOff>163970</xdr:rowOff>
    </xdr:to>
    <xdr:cxnSp macro="">
      <xdr:nvCxnSpPr>
        <xdr:cNvPr id="121" name="直線コネクタ 120"/>
        <xdr:cNvCxnSpPr/>
      </xdr:nvCxnSpPr>
      <xdr:spPr>
        <a:xfrm>
          <a:off x="3797300" y="9676435"/>
          <a:ext cx="838200" cy="26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144416</xdr:rowOff>
    </xdr:from>
    <xdr:ext cx="534377" cy="259045"/>
    <xdr:sp macro="" textlink="">
      <xdr:nvSpPr>
        <xdr:cNvPr id="122" name="総務費平均値テキスト"/>
        <xdr:cNvSpPr txBox="1"/>
      </xdr:nvSpPr>
      <xdr:spPr>
        <a:xfrm>
          <a:off x="4686300" y="95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121539</xdr:rowOff>
    </xdr:from>
    <xdr:to>
      <xdr:col>24</xdr:col>
      <xdr:colOff>114300</xdr:colOff>
      <xdr:row>57</xdr:row>
      <xdr:rowOff>51689</xdr:rowOff>
    </xdr:to>
    <xdr:sp macro="" textlink="">
      <xdr:nvSpPr>
        <xdr:cNvPr id="123" name="フローチャート: 判断 122"/>
        <xdr:cNvSpPr/>
      </xdr:nvSpPr>
      <xdr:spPr>
        <a:xfrm>
          <a:off x="4584700" y="97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157772</xdr:rowOff>
    </xdr:from>
    <xdr:to>
      <xdr:col>19</xdr:col>
      <xdr:colOff>177800</xdr:colOff>
      <xdr:row>56</xdr:row>
      <xdr:rowOff>75235</xdr:rowOff>
    </xdr:to>
    <xdr:cxnSp macro="">
      <xdr:nvCxnSpPr>
        <xdr:cNvPr id="124" name="直線コネクタ 123"/>
        <xdr:cNvCxnSpPr/>
      </xdr:nvCxnSpPr>
      <xdr:spPr>
        <a:xfrm>
          <a:off x="2908300" y="8558822"/>
          <a:ext cx="889000" cy="111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99454</xdr:rowOff>
    </xdr:from>
    <xdr:to>
      <xdr:col>20</xdr:col>
      <xdr:colOff>38100</xdr:colOff>
      <xdr:row>57</xdr:row>
      <xdr:rowOff>29604</xdr:rowOff>
    </xdr:to>
    <xdr:sp macro="" textlink="">
      <xdr:nvSpPr>
        <xdr:cNvPr id="125" name="フローチャート: 判断 124"/>
        <xdr:cNvSpPr/>
      </xdr:nvSpPr>
      <xdr:spPr>
        <a:xfrm>
          <a:off x="37465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20731</xdr:rowOff>
    </xdr:from>
    <xdr:ext cx="534377" cy="259045"/>
    <xdr:sp macro="" textlink="">
      <xdr:nvSpPr>
        <xdr:cNvPr id="126" name="テキスト ボックス 125"/>
        <xdr:cNvSpPr txBox="1"/>
      </xdr:nvSpPr>
      <xdr:spPr>
        <a:xfrm>
          <a:off x="3530111" y="979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157772</xdr:rowOff>
    </xdr:from>
    <xdr:to>
      <xdr:col>15</xdr:col>
      <xdr:colOff>50800</xdr:colOff>
      <xdr:row>58</xdr:row>
      <xdr:rowOff>35611</xdr:rowOff>
    </xdr:to>
    <xdr:cxnSp macro="">
      <xdr:nvCxnSpPr>
        <xdr:cNvPr id="127" name="直線コネクタ 126"/>
        <xdr:cNvCxnSpPr/>
      </xdr:nvCxnSpPr>
      <xdr:spPr>
        <a:xfrm flipV="1">
          <a:off x="2019300" y="8558822"/>
          <a:ext cx="889000" cy="142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49</xdr:row>
      <xdr:rowOff>139052</xdr:rowOff>
    </xdr:from>
    <xdr:to>
      <xdr:col>15</xdr:col>
      <xdr:colOff>101600</xdr:colOff>
      <xdr:row>50</xdr:row>
      <xdr:rowOff>69202</xdr:rowOff>
    </xdr:to>
    <xdr:sp macro="" textlink="">
      <xdr:nvSpPr>
        <xdr:cNvPr id="128" name="フローチャート: 判断 127"/>
        <xdr:cNvSpPr/>
      </xdr:nvSpPr>
      <xdr:spPr>
        <a:xfrm>
          <a:off x="2857500" y="85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60329</xdr:rowOff>
    </xdr:from>
    <xdr:ext cx="599010" cy="259045"/>
    <xdr:sp macro="" textlink="">
      <xdr:nvSpPr>
        <xdr:cNvPr id="129" name="テキスト ボックス 128"/>
        <xdr:cNvSpPr txBox="1"/>
      </xdr:nvSpPr>
      <xdr:spPr>
        <a:xfrm>
          <a:off x="2608795" y="863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35611</xdr:rowOff>
    </xdr:from>
    <xdr:to>
      <xdr:col>10</xdr:col>
      <xdr:colOff>114300</xdr:colOff>
      <xdr:row>58</xdr:row>
      <xdr:rowOff>86906</xdr:rowOff>
    </xdr:to>
    <xdr:cxnSp macro="">
      <xdr:nvCxnSpPr>
        <xdr:cNvPr id="130" name="直線コネクタ 129"/>
        <xdr:cNvCxnSpPr/>
      </xdr:nvCxnSpPr>
      <xdr:spPr>
        <a:xfrm flipV="1">
          <a:off x="1130300" y="9979711"/>
          <a:ext cx="889000" cy="5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137655</xdr:rowOff>
    </xdr:from>
    <xdr:to>
      <xdr:col>10</xdr:col>
      <xdr:colOff>165100</xdr:colOff>
      <xdr:row>57</xdr:row>
      <xdr:rowOff>67805</xdr:rowOff>
    </xdr:to>
    <xdr:sp macro="" textlink="">
      <xdr:nvSpPr>
        <xdr:cNvPr id="131" name="フローチャート: 判断 130"/>
        <xdr:cNvSpPr/>
      </xdr:nvSpPr>
      <xdr:spPr>
        <a:xfrm>
          <a:off x="1968500" y="97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84332</xdr:rowOff>
    </xdr:from>
    <xdr:ext cx="534377" cy="259045"/>
    <xdr:sp macro="" textlink="">
      <xdr:nvSpPr>
        <xdr:cNvPr id="132" name="テキスト ボックス 131"/>
        <xdr:cNvSpPr txBox="1"/>
      </xdr:nvSpPr>
      <xdr:spPr>
        <a:xfrm>
          <a:off x="1752111" y="95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169634</xdr:rowOff>
    </xdr:from>
    <xdr:to>
      <xdr:col>6</xdr:col>
      <xdr:colOff>38100</xdr:colOff>
      <xdr:row>58</xdr:row>
      <xdr:rowOff>99784</xdr:rowOff>
    </xdr:to>
    <xdr:sp macro="" textlink="">
      <xdr:nvSpPr>
        <xdr:cNvPr id="133" name="フローチャート: 判断 132"/>
        <xdr:cNvSpPr/>
      </xdr:nvSpPr>
      <xdr:spPr>
        <a:xfrm>
          <a:off x="1079500" y="994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116311</xdr:rowOff>
    </xdr:from>
    <xdr:ext cx="534377" cy="259045"/>
    <xdr:sp macro="" textlink="">
      <xdr:nvSpPr>
        <xdr:cNvPr id="134" name="テキスト ボックス 133"/>
        <xdr:cNvSpPr txBox="1"/>
      </xdr:nvSpPr>
      <xdr:spPr>
        <a:xfrm>
          <a:off x="863111" y="97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113170</xdr:rowOff>
    </xdr:from>
    <xdr:to>
      <xdr:col>24</xdr:col>
      <xdr:colOff>114300</xdr:colOff>
      <xdr:row>58</xdr:row>
      <xdr:rowOff>43320</xdr:rowOff>
    </xdr:to>
    <xdr:sp macro="" textlink="">
      <xdr:nvSpPr>
        <xdr:cNvPr id="140" name="楕円 139"/>
        <xdr:cNvSpPr/>
      </xdr:nvSpPr>
      <xdr:spPr>
        <a:xfrm>
          <a:off x="4584700" y="988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91597</xdr:rowOff>
    </xdr:from>
    <xdr:ext cx="534377" cy="259045"/>
    <xdr:sp macro="" textlink="">
      <xdr:nvSpPr>
        <xdr:cNvPr id="141" name="総務費該当値テキスト"/>
        <xdr:cNvSpPr txBox="1"/>
      </xdr:nvSpPr>
      <xdr:spPr>
        <a:xfrm>
          <a:off x="4686300" y="98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24435</xdr:rowOff>
    </xdr:from>
    <xdr:to>
      <xdr:col>20</xdr:col>
      <xdr:colOff>38100</xdr:colOff>
      <xdr:row>56</xdr:row>
      <xdr:rowOff>126035</xdr:rowOff>
    </xdr:to>
    <xdr:sp macro="" textlink="">
      <xdr:nvSpPr>
        <xdr:cNvPr id="142" name="楕円 141"/>
        <xdr:cNvSpPr/>
      </xdr:nvSpPr>
      <xdr:spPr>
        <a:xfrm>
          <a:off x="3746500" y="962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142562</xdr:rowOff>
    </xdr:from>
    <xdr:ext cx="534377" cy="259045"/>
    <xdr:sp macro="" textlink="">
      <xdr:nvSpPr>
        <xdr:cNvPr id="143" name="テキスト ボックス 142"/>
        <xdr:cNvSpPr txBox="1"/>
      </xdr:nvSpPr>
      <xdr:spPr>
        <a:xfrm>
          <a:off x="3530111" y="940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106972</xdr:rowOff>
    </xdr:from>
    <xdr:to>
      <xdr:col>15</xdr:col>
      <xdr:colOff>101600</xdr:colOff>
      <xdr:row>50</xdr:row>
      <xdr:rowOff>37122</xdr:rowOff>
    </xdr:to>
    <xdr:sp macro="" textlink="">
      <xdr:nvSpPr>
        <xdr:cNvPr id="144" name="楕円 143"/>
        <xdr:cNvSpPr/>
      </xdr:nvSpPr>
      <xdr:spPr>
        <a:xfrm>
          <a:off x="2857500" y="850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53649</xdr:rowOff>
    </xdr:from>
    <xdr:ext cx="599010" cy="259045"/>
    <xdr:sp macro="" textlink="">
      <xdr:nvSpPr>
        <xdr:cNvPr id="145" name="テキスト ボックス 144"/>
        <xdr:cNvSpPr txBox="1"/>
      </xdr:nvSpPr>
      <xdr:spPr>
        <a:xfrm>
          <a:off x="2608795" y="828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156261</xdr:rowOff>
    </xdr:from>
    <xdr:to>
      <xdr:col>10</xdr:col>
      <xdr:colOff>165100</xdr:colOff>
      <xdr:row>58</xdr:row>
      <xdr:rowOff>86411</xdr:rowOff>
    </xdr:to>
    <xdr:sp macro="" textlink="">
      <xdr:nvSpPr>
        <xdr:cNvPr id="146" name="楕円 145"/>
        <xdr:cNvSpPr/>
      </xdr:nvSpPr>
      <xdr:spPr>
        <a:xfrm>
          <a:off x="1968500" y="992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77538</xdr:rowOff>
    </xdr:from>
    <xdr:ext cx="534377" cy="259045"/>
    <xdr:sp macro="" textlink="">
      <xdr:nvSpPr>
        <xdr:cNvPr id="147" name="テキスト ボックス 146"/>
        <xdr:cNvSpPr txBox="1"/>
      </xdr:nvSpPr>
      <xdr:spPr>
        <a:xfrm>
          <a:off x="1752111" y="1002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36106</xdr:rowOff>
    </xdr:from>
    <xdr:to>
      <xdr:col>6</xdr:col>
      <xdr:colOff>38100</xdr:colOff>
      <xdr:row>58</xdr:row>
      <xdr:rowOff>137706</xdr:rowOff>
    </xdr:to>
    <xdr:sp macro="" textlink="">
      <xdr:nvSpPr>
        <xdr:cNvPr id="148" name="楕円 147"/>
        <xdr:cNvSpPr/>
      </xdr:nvSpPr>
      <xdr:spPr>
        <a:xfrm>
          <a:off x="1079500" y="998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128833</xdr:rowOff>
    </xdr:from>
    <xdr:ext cx="534377" cy="259045"/>
    <xdr:sp macro="" textlink="">
      <xdr:nvSpPr>
        <xdr:cNvPr id="149" name="テキスト ボックス 148"/>
        <xdr:cNvSpPr txBox="1"/>
      </xdr:nvSpPr>
      <xdr:spPr>
        <a:xfrm>
          <a:off x="863111" y="1007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30638</xdr:rowOff>
    </xdr:from>
    <xdr:to>
      <xdr:col>24</xdr:col>
      <xdr:colOff>62865</xdr:colOff>
      <xdr:row>78</xdr:row>
      <xdr:rowOff>10046</xdr:rowOff>
    </xdr:to>
    <xdr:cxnSp macro="">
      <xdr:nvCxnSpPr>
        <xdr:cNvPr id="174" name="直線コネクタ 173"/>
        <xdr:cNvCxnSpPr/>
      </xdr:nvCxnSpPr>
      <xdr:spPr>
        <a:xfrm flipV="1">
          <a:off x="4633595" y="12203588"/>
          <a:ext cx="1270" cy="1179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13873</xdr:rowOff>
    </xdr:from>
    <xdr:ext cx="599010" cy="259045"/>
    <xdr:sp macro="" textlink="">
      <xdr:nvSpPr>
        <xdr:cNvPr id="175" name="民生費最小値テキスト"/>
        <xdr:cNvSpPr txBox="1"/>
      </xdr:nvSpPr>
      <xdr:spPr>
        <a:xfrm>
          <a:off x="4686300" y="1338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10046</xdr:rowOff>
    </xdr:from>
    <xdr:to>
      <xdr:col>24</xdr:col>
      <xdr:colOff>152400</xdr:colOff>
      <xdr:row>78</xdr:row>
      <xdr:rowOff>10046</xdr:rowOff>
    </xdr:to>
    <xdr:cxnSp macro="">
      <xdr:nvCxnSpPr>
        <xdr:cNvPr id="176" name="直線コネクタ 175"/>
        <xdr:cNvCxnSpPr/>
      </xdr:nvCxnSpPr>
      <xdr:spPr>
        <a:xfrm>
          <a:off x="4546600" y="13383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148765</xdr:rowOff>
    </xdr:from>
    <xdr:ext cx="599010" cy="259045"/>
    <xdr:sp macro="" textlink="">
      <xdr:nvSpPr>
        <xdr:cNvPr id="177" name="民生費最大値テキスト"/>
        <xdr:cNvSpPr txBox="1"/>
      </xdr:nvSpPr>
      <xdr:spPr>
        <a:xfrm>
          <a:off x="4686300" y="1197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30638</xdr:rowOff>
    </xdr:from>
    <xdr:to>
      <xdr:col>24</xdr:col>
      <xdr:colOff>152400</xdr:colOff>
      <xdr:row>71</xdr:row>
      <xdr:rowOff>30638</xdr:rowOff>
    </xdr:to>
    <xdr:cxnSp macro="">
      <xdr:nvCxnSpPr>
        <xdr:cNvPr id="178" name="直線コネクタ 177"/>
        <xdr:cNvCxnSpPr/>
      </xdr:nvCxnSpPr>
      <xdr:spPr>
        <a:xfrm>
          <a:off x="4546600" y="1220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60566</xdr:rowOff>
    </xdr:from>
    <xdr:to>
      <xdr:col>24</xdr:col>
      <xdr:colOff>63500</xdr:colOff>
      <xdr:row>71</xdr:row>
      <xdr:rowOff>54089</xdr:rowOff>
    </xdr:to>
    <xdr:cxnSp macro="">
      <xdr:nvCxnSpPr>
        <xdr:cNvPr id="179" name="直線コネクタ 178"/>
        <xdr:cNvCxnSpPr/>
      </xdr:nvCxnSpPr>
      <xdr:spPr>
        <a:xfrm>
          <a:off x="3797300" y="12062066"/>
          <a:ext cx="838200" cy="16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47344</xdr:rowOff>
    </xdr:from>
    <xdr:ext cx="599010" cy="259045"/>
    <xdr:sp macro="" textlink="">
      <xdr:nvSpPr>
        <xdr:cNvPr id="180" name="民生費平均値テキスト"/>
        <xdr:cNvSpPr txBox="1"/>
      </xdr:nvSpPr>
      <xdr:spPr>
        <a:xfrm>
          <a:off x="4686300" y="12734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68917</xdr:rowOff>
    </xdr:from>
    <xdr:to>
      <xdr:col>24</xdr:col>
      <xdr:colOff>114300</xdr:colOff>
      <xdr:row>74</xdr:row>
      <xdr:rowOff>170517</xdr:rowOff>
    </xdr:to>
    <xdr:sp macro="" textlink="">
      <xdr:nvSpPr>
        <xdr:cNvPr id="181" name="フローチャート: 判断 180"/>
        <xdr:cNvSpPr/>
      </xdr:nvSpPr>
      <xdr:spPr>
        <a:xfrm>
          <a:off x="4584700" y="1275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60566</xdr:rowOff>
    </xdr:from>
    <xdr:to>
      <xdr:col>19</xdr:col>
      <xdr:colOff>177800</xdr:colOff>
      <xdr:row>73</xdr:row>
      <xdr:rowOff>4940</xdr:rowOff>
    </xdr:to>
    <xdr:cxnSp macro="">
      <xdr:nvCxnSpPr>
        <xdr:cNvPr id="182" name="直線コネクタ 181"/>
        <xdr:cNvCxnSpPr/>
      </xdr:nvCxnSpPr>
      <xdr:spPr>
        <a:xfrm flipV="1">
          <a:off x="2908300" y="12062066"/>
          <a:ext cx="889000" cy="45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72174</xdr:rowOff>
    </xdr:from>
    <xdr:to>
      <xdr:col>20</xdr:col>
      <xdr:colOff>38100</xdr:colOff>
      <xdr:row>74</xdr:row>
      <xdr:rowOff>2324</xdr:rowOff>
    </xdr:to>
    <xdr:sp macro="" textlink="">
      <xdr:nvSpPr>
        <xdr:cNvPr id="183" name="フローチャート: 判断 182"/>
        <xdr:cNvSpPr/>
      </xdr:nvSpPr>
      <xdr:spPr>
        <a:xfrm>
          <a:off x="37465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164901</xdr:rowOff>
    </xdr:from>
    <xdr:ext cx="599010" cy="259045"/>
    <xdr:sp macro="" textlink="">
      <xdr:nvSpPr>
        <xdr:cNvPr id="184" name="テキスト ボックス 183"/>
        <xdr:cNvSpPr txBox="1"/>
      </xdr:nvSpPr>
      <xdr:spPr>
        <a:xfrm>
          <a:off x="3497795" y="1268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4940</xdr:rowOff>
    </xdr:from>
    <xdr:to>
      <xdr:col>15</xdr:col>
      <xdr:colOff>50800</xdr:colOff>
      <xdr:row>74</xdr:row>
      <xdr:rowOff>19609</xdr:rowOff>
    </xdr:to>
    <xdr:cxnSp macro="">
      <xdr:nvCxnSpPr>
        <xdr:cNvPr id="185" name="直線コネクタ 184"/>
        <xdr:cNvCxnSpPr/>
      </xdr:nvCxnSpPr>
      <xdr:spPr>
        <a:xfrm flipV="1">
          <a:off x="2019300" y="12520790"/>
          <a:ext cx="889000" cy="18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19825</xdr:rowOff>
    </xdr:from>
    <xdr:to>
      <xdr:col>15</xdr:col>
      <xdr:colOff>101600</xdr:colOff>
      <xdr:row>76</xdr:row>
      <xdr:rowOff>121425</xdr:rowOff>
    </xdr:to>
    <xdr:sp macro="" textlink="">
      <xdr:nvSpPr>
        <xdr:cNvPr id="186" name="フローチャート: 判断 185"/>
        <xdr:cNvSpPr/>
      </xdr:nvSpPr>
      <xdr:spPr>
        <a:xfrm>
          <a:off x="2857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112552</xdr:rowOff>
    </xdr:from>
    <xdr:ext cx="599010" cy="259045"/>
    <xdr:sp macro="" textlink="">
      <xdr:nvSpPr>
        <xdr:cNvPr id="187" name="テキスト ボックス 186"/>
        <xdr:cNvSpPr txBox="1"/>
      </xdr:nvSpPr>
      <xdr:spPr>
        <a:xfrm>
          <a:off x="2608795" y="1314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19609</xdr:rowOff>
    </xdr:from>
    <xdr:to>
      <xdr:col>10</xdr:col>
      <xdr:colOff>114300</xdr:colOff>
      <xdr:row>74</xdr:row>
      <xdr:rowOff>98476</xdr:rowOff>
    </xdr:to>
    <xdr:cxnSp macro="">
      <xdr:nvCxnSpPr>
        <xdr:cNvPr id="188" name="直線コネクタ 187"/>
        <xdr:cNvCxnSpPr/>
      </xdr:nvCxnSpPr>
      <xdr:spPr>
        <a:xfrm flipV="1">
          <a:off x="1130300" y="12706909"/>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115760</xdr:rowOff>
    </xdr:from>
    <xdr:to>
      <xdr:col>10</xdr:col>
      <xdr:colOff>165100</xdr:colOff>
      <xdr:row>77</xdr:row>
      <xdr:rowOff>45910</xdr:rowOff>
    </xdr:to>
    <xdr:sp macro="" textlink="">
      <xdr:nvSpPr>
        <xdr:cNvPr id="189" name="フローチャート: 判断 188"/>
        <xdr:cNvSpPr/>
      </xdr:nvSpPr>
      <xdr:spPr>
        <a:xfrm>
          <a:off x="1968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37037</xdr:rowOff>
    </xdr:from>
    <xdr:ext cx="599010" cy="259045"/>
    <xdr:sp macro="" textlink="">
      <xdr:nvSpPr>
        <xdr:cNvPr id="190" name="テキスト ボックス 189"/>
        <xdr:cNvSpPr txBox="1"/>
      </xdr:nvSpPr>
      <xdr:spPr>
        <a:xfrm>
          <a:off x="1719795" y="1323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97644</xdr:rowOff>
    </xdr:from>
    <xdr:to>
      <xdr:col>6</xdr:col>
      <xdr:colOff>38100</xdr:colOff>
      <xdr:row>78</xdr:row>
      <xdr:rowOff>27794</xdr:rowOff>
    </xdr:to>
    <xdr:sp macro="" textlink="">
      <xdr:nvSpPr>
        <xdr:cNvPr id="191" name="フローチャート: 判断 190"/>
        <xdr:cNvSpPr/>
      </xdr:nvSpPr>
      <xdr:spPr>
        <a:xfrm>
          <a:off x="1079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18921</xdr:rowOff>
    </xdr:from>
    <xdr:ext cx="599010" cy="259045"/>
    <xdr:sp macro="" textlink="">
      <xdr:nvSpPr>
        <xdr:cNvPr id="192" name="テキスト ボックス 191"/>
        <xdr:cNvSpPr txBox="1"/>
      </xdr:nvSpPr>
      <xdr:spPr>
        <a:xfrm>
          <a:off x="830795" y="1339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3289</xdr:rowOff>
    </xdr:from>
    <xdr:to>
      <xdr:col>24</xdr:col>
      <xdr:colOff>114300</xdr:colOff>
      <xdr:row>71</xdr:row>
      <xdr:rowOff>104889</xdr:rowOff>
    </xdr:to>
    <xdr:sp macro="" textlink="">
      <xdr:nvSpPr>
        <xdr:cNvPr id="198" name="楕円 197"/>
        <xdr:cNvSpPr/>
      </xdr:nvSpPr>
      <xdr:spPr>
        <a:xfrm>
          <a:off x="4584700" y="12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104315</xdr:rowOff>
    </xdr:from>
    <xdr:ext cx="599010" cy="259045"/>
    <xdr:sp macro="" textlink="">
      <xdr:nvSpPr>
        <xdr:cNvPr id="199" name="民生費該当値テキスト"/>
        <xdr:cNvSpPr txBox="1"/>
      </xdr:nvSpPr>
      <xdr:spPr>
        <a:xfrm>
          <a:off x="4686300" y="1210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9766</xdr:rowOff>
    </xdr:from>
    <xdr:to>
      <xdr:col>20</xdr:col>
      <xdr:colOff>38100</xdr:colOff>
      <xdr:row>70</xdr:row>
      <xdr:rowOff>111366</xdr:rowOff>
    </xdr:to>
    <xdr:sp macro="" textlink="">
      <xdr:nvSpPr>
        <xdr:cNvPr id="200" name="楕円 199"/>
        <xdr:cNvSpPr/>
      </xdr:nvSpPr>
      <xdr:spPr>
        <a:xfrm>
          <a:off x="3746500" y="1201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127893</xdr:rowOff>
    </xdr:from>
    <xdr:ext cx="599010" cy="259045"/>
    <xdr:sp macro="" textlink="">
      <xdr:nvSpPr>
        <xdr:cNvPr id="201" name="テキスト ボックス 200"/>
        <xdr:cNvSpPr txBox="1"/>
      </xdr:nvSpPr>
      <xdr:spPr>
        <a:xfrm>
          <a:off x="3497795" y="1178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125590</xdr:rowOff>
    </xdr:from>
    <xdr:to>
      <xdr:col>15</xdr:col>
      <xdr:colOff>101600</xdr:colOff>
      <xdr:row>73</xdr:row>
      <xdr:rowOff>55740</xdr:rowOff>
    </xdr:to>
    <xdr:sp macro="" textlink="">
      <xdr:nvSpPr>
        <xdr:cNvPr id="202" name="楕円 201"/>
        <xdr:cNvSpPr/>
      </xdr:nvSpPr>
      <xdr:spPr>
        <a:xfrm>
          <a:off x="2857500" y="124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72267</xdr:rowOff>
    </xdr:from>
    <xdr:ext cx="599010" cy="259045"/>
    <xdr:sp macro="" textlink="">
      <xdr:nvSpPr>
        <xdr:cNvPr id="203" name="テキスト ボックス 202"/>
        <xdr:cNvSpPr txBox="1"/>
      </xdr:nvSpPr>
      <xdr:spPr>
        <a:xfrm>
          <a:off x="2608795" y="12245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140259</xdr:rowOff>
    </xdr:from>
    <xdr:to>
      <xdr:col>10</xdr:col>
      <xdr:colOff>165100</xdr:colOff>
      <xdr:row>74</xdr:row>
      <xdr:rowOff>70409</xdr:rowOff>
    </xdr:to>
    <xdr:sp macro="" textlink="">
      <xdr:nvSpPr>
        <xdr:cNvPr id="204" name="楕円 203"/>
        <xdr:cNvSpPr/>
      </xdr:nvSpPr>
      <xdr:spPr>
        <a:xfrm>
          <a:off x="1968500" y="1265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86936</xdr:rowOff>
    </xdr:from>
    <xdr:ext cx="599010" cy="259045"/>
    <xdr:sp macro="" textlink="">
      <xdr:nvSpPr>
        <xdr:cNvPr id="205" name="テキスト ボックス 204"/>
        <xdr:cNvSpPr txBox="1"/>
      </xdr:nvSpPr>
      <xdr:spPr>
        <a:xfrm>
          <a:off x="1719795" y="12431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47676</xdr:rowOff>
    </xdr:from>
    <xdr:to>
      <xdr:col>6</xdr:col>
      <xdr:colOff>38100</xdr:colOff>
      <xdr:row>74</xdr:row>
      <xdr:rowOff>149276</xdr:rowOff>
    </xdr:to>
    <xdr:sp macro="" textlink="">
      <xdr:nvSpPr>
        <xdr:cNvPr id="206" name="楕円 205"/>
        <xdr:cNvSpPr/>
      </xdr:nvSpPr>
      <xdr:spPr>
        <a:xfrm>
          <a:off x="1079500" y="1273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165803</xdr:rowOff>
    </xdr:from>
    <xdr:ext cx="599010" cy="259045"/>
    <xdr:sp macro="" textlink="">
      <xdr:nvSpPr>
        <xdr:cNvPr id="207" name="テキスト ボックス 206"/>
        <xdr:cNvSpPr txBox="1"/>
      </xdr:nvSpPr>
      <xdr:spPr>
        <a:xfrm>
          <a:off x="830795" y="12510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52307</xdr:rowOff>
    </xdr:from>
    <xdr:to>
      <xdr:col>24</xdr:col>
      <xdr:colOff>62865</xdr:colOff>
      <xdr:row>97</xdr:row>
      <xdr:rowOff>35139</xdr:rowOff>
    </xdr:to>
    <xdr:cxnSp macro="">
      <xdr:nvCxnSpPr>
        <xdr:cNvPr id="230" name="直線コネクタ 229"/>
        <xdr:cNvCxnSpPr/>
      </xdr:nvCxnSpPr>
      <xdr:spPr>
        <a:xfrm flipV="1">
          <a:off x="4633595" y="15482807"/>
          <a:ext cx="1270" cy="1182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38966</xdr:rowOff>
    </xdr:from>
    <xdr:ext cx="534377" cy="259045"/>
    <xdr:sp macro="" textlink="">
      <xdr:nvSpPr>
        <xdr:cNvPr id="231" name="衛生費最小値テキスト"/>
        <xdr:cNvSpPr txBox="1"/>
      </xdr:nvSpPr>
      <xdr:spPr>
        <a:xfrm>
          <a:off x="4686300" y="166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35139</xdr:rowOff>
    </xdr:from>
    <xdr:to>
      <xdr:col>24</xdr:col>
      <xdr:colOff>152400</xdr:colOff>
      <xdr:row>97</xdr:row>
      <xdr:rowOff>35139</xdr:rowOff>
    </xdr:to>
    <xdr:cxnSp macro="">
      <xdr:nvCxnSpPr>
        <xdr:cNvPr id="232" name="直線コネクタ 231"/>
        <xdr:cNvCxnSpPr/>
      </xdr:nvCxnSpPr>
      <xdr:spPr>
        <a:xfrm>
          <a:off x="4546600" y="166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170434</xdr:rowOff>
    </xdr:from>
    <xdr:ext cx="534377" cy="259045"/>
    <xdr:sp macro="" textlink="">
      <xdr:nvSpPr>
        <xdr:cNvPr id="233" name="衛生費最大値テキスト"/>
        <xdr:cNvSpPr txBox="1"/>
      </xdr:nvSpPr>
      <xdr:spPr>
        <a:xfrm>
          <a:off x="4686300" y="1525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83,823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52307</xdr:rowOff>
    </xdr:from>
    <xdr:to>
      <xdr:col>24</xdr:col>
      <xdr:colOff>152400</xdr:colOff>
      <xdr:row>90</xdr:row>
      <xdr:rowOff>52307</xdr:rowOff>
    </xdr:to>
    <xdr:cxnSp macro="">
      <xdr:nvCxnSpPr>
        <xdr:cNvPr id="234" name="直線コネクタ 233"/>
        <xdr:cNvCxnSpPr/>
      </xdr:nvCxnSpPr>
      <xdr:spPr>
        <a:xfrm>
          <a:off x="4546600" y="1548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154170</xdr:rowOff>
    </xdr:from>
    <xdr:to>
      <xdr:col>24</xdr:col>
      <xdr:colOff>63500</xdr:colOff>
      <xdr:row>96</xdr:row>
      <xdr:rowOff>158170</xdr:rowOff>
    </xdr:to>
    <xdr:cxnSp macro="">
      <xdr:nvCxnSpPr>
        <xdr:cNvPr id="235" name="直線コネクタ 234"/>
        <xdr:cNvCxnSpPr/>
      </xdr:nvCxnSpPr>
      <xdr:spPr>
        <a:xfrm>
          <a:off x="3797300" y="16441920"/>
          <a:ext cx="838200" cy="17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61028</xdr:rowOff>
    </xdr:from>
    <xdr:ext cx="534377" cy="259045"/>
    <xdr:sp macro="" textlink="">
      <xdr:nvSpPr>
        <xdr:cNvPr id="236" name="衛生費平均値テキスト"/>
        <xdr:cNvSpPr txBox="1"/>
      </xdr:nvSpPr>
      <xdr:spPr>
        <a:xfrm>
          <a:off x="4686300" y="16177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38151</xdr:rowOff>
    </xdr:from>
    <xdr:to>
      <xdr:col>24</xdr:col>
      <xdr:colOff>114300</xdr:colOff>
      <xdr:row>95</xdr:row>
      <xdr:rowOff>139751</xdr:rowOff>
    </xdr:to>
    <xdr:sp macro="" textlink="">
      <xdr:nvSpPr>
        <xdr:cNvPr id="237" name="フローチャート: 判断 236"/>
        <xdr:cNvSpPr/>
      </xdr:nvSpPr>
      <xdr:spPr>
        <a:xfrm>
          <a:off x="4584700" y="16325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154170</xdr:rowOff>
    </xdr:from>
    <xdr:to>
      <xdr:col>19</xdr:col>
      <xdr:colOff>177800</xdr:colOff>
      <xdr:row>97</xdr:row>
      <xdr:rowOff>61633</xdr:rowOff>
    </xdr:to>
    <xdr:cxnSp macro="">
      <xdr:nvCxnSpPr>
        <xdr:cNvPr id="238" name="直線コネクタ 237"/>
        <xdr:cNvCxnSpPr/>
      </xdr:nvCxnSpPr>
      <xdr:spPr>
        <a:xfrm flipV="1">
          <a:off x="2908300" y="16441920"/>
          <a:ext cx="889000" cy="25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32252</xdr:rowOff>
    </xdr:from>
    <xdr:to>
      <xdr:col>20</xdr:col>
      <xdr:colOff>38100</xdr:colOff>
      <xdr:row>95</xdr:row>
      <xdr:rowOff>133852</xdr:rowOff>
    </xdr:to>
    <xdr:sp macro="" textlink="">
      <xdr:nvSpPr>
        <xdr:cNvPr id="239" name="フローチャート: 判断 238"/>
        <xdr:cNvSpPr/>
      </xdr:nvSpPr>
      <xdr:spPr>
        <a:xfrm>
          <a:off x="3746500" y="163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150379</xdr:rowOff>
    </xdr:from>
    <xdr:ext cx="534377" cy="259045"/>
    <xdr:sp macro="" textlink="">
      <xdr:nvSpPr>
        <xdr:cNvPr id="240" name="テキスト ボックス 239"/>
        <xdr:cNvSpPr txBox="1"/>
      </xdr:nvSpPr>
      <xdr:spPr>
        <a:xfrm>
          <a:off x="3530111" y="1609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61633</xdr:rowOff>
    </xdr:from>
    <xdr:to>
      <xdr:col>15</xdr:col>
      <xdr:colOff>50800</xdr:colOff>
      <xdr:row>97</xdr:row>
      <xdr:rowOff>142625</xdr:rowOff>
    </xdr:to>
    <xdr:cxnSp macro="">
      <xdr:nvCxnSpPr>
        <xdr:cNvPr id="241" name="直線コネクタ 240"/>
        <xdr:cNvCxnSpPr/>
      </xdr:nvCxnSpPr>
      <xdr:spPr>
        <a:xfrm flipV="1">
          <a:off x="2019300" y="16692283"/>
          <a:ext cx="889000" cy="8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53649</xdr:rowOff>
    </xdr:from>
    <xdr:to>
      <xdr:col>15</xdr:col>
      <xdr:colOff>101600</xdr:colOff>
      <xdr:row>96</xdr:row>
      <xdr:rowOff>155249</xdr:rowOff>
    </xdr:to>
    <xdr:sp macro="" textlink="">
      <xdr:nvSpPr>
        <xdr:cNvPr id="242" name="フローチャート: 判断 241"/>
        <xdr:cNvSpPr/>
      </xdr:nvSpPr>
      <xdr:spPr>
        <a:xfrm>
          <a:off x="2857500" y="1651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326</xdr:rowOff>
    </xdr:from>
    <xdr:ext cx="534377" cy="259045"/>
    <xdr:sp macro="" textlink="">
      <xdr:nvSpPr>
        <xdr:cNvPr id="243" name="テキスト ボックス 242"/>
        <xdr:cNvSpPr txBox="1"/>
      </xdr:nvSpPr>
      <xdr:spPr>
        <a:xfrm>
          <a:off x="2641111" y="1628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142625</xdr:rowOff>
    </xdr:from>
    <xdr:to>
      <xdr:col>10</xdr:col>
      <xdr:colOff>114300</xdr:colOff>
      <xdr:row>98</xdr:row>
      <xdr:rowOff>6220</xdr:rowOff>
    </xdr:to>
    <xdr:cxnSp macro="">
      <xdr:nvCxnSpPr>
        <xdr:cNvPr id="244" name="直線コネクタ 243"/>
        <xdr:cNvCxnSpPr/>
      </xdr:nvCxnSpPr>
      <xdr:spPr>
        <a:xfrm flipV="1">
          <a:off x="1130300" y="16773275"/>
          <a:ext cx="889000" cy="3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87506</xdr:rowOff>
    </xdr:from>
    <xdr:to>
      <xdr:col>10</xdr:col>
      <xdr:colOff>165100</xdr:colOff>
      <xdr:row>97</xdr:row>
      <xdr:rowOff>17656</xdr:rowOff>
    </xdr:to>
    <xdr:sp macro="" textlink="">
      <xdr:nvSpPr>
        <xdr:cNvPr id="245" name="フローチャート: 判断 244"/>
        <xdr:cNvSpPr/>
      </xdr:nvSpPr>
      <xdr:spPr>
        <a:xfrm>
          <a:off x="1968500" y="1654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34183</xdr:rowOff>
    </xdr:from>
    <xdr:ext cx="534377" cy="259045"/>
    <xdr:sp macro="" textlink="">
      <xdr:nvSpPr>
        <xdr:cNvPr id="246" name="テキスト ボックス 245"/>
        <xdr:cNvSpPr txBox="1"/>
      </xdr:nvSpPr>
      <xdr:spPr>
        <a:xfrm>
          <a:off x="1752111" y="1632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77608</xdr:rowOff>
    </xdr:from>
    <xdr:to>
      <xdr:col>6</xdr:col>
      <xdr:colOff>38100</xdr:colOff>
      <xdr:row>97</xdr:row>
      <xdr:rowOff>7758</xdr:rowOff>
    </xdr:to>
    <xdr:sp macro="" textlink="">
      <xdr:nvSpPr>
        <xdr:cNvPr id="247" name="フローチャート: 判断 246"/>
        <xdr:cNvSpPr/>
      </xdr:nvSpPr>
      <xdr:spPr>
        <a:xfrm>
          <a:off x="1079500" y="1653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24285</xdr:rowOff>
    </xdr:from>
    <xdr:ext cx="534377" cy="259045"/>
    <xdr:sp macro="" textlink="">
      <xdr:nvSpPr>
        <xdr:cNvPr id="248" name="テキスト ボックス 247"/>
        <xdr:cNvSpPr txBox="1"/>
      </xdr:nvSpPr>
      <xdr:spPr>
        <a:xfrm>
          <a:off x="863111" y="1631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107370</xdr:rowOff>
    </xdr:from>
    <xdr:to>
      <xdr:col>24</xdr:col>
      <xdr:colOff>114300</xdr:colOff>
      <xdr:row>97</xdr:row>
      <xdr:rowOff>37520</xdr:rowOff>
    </xdr:to>
    <xdr:sp macro="" textlink="">
      <xdr:nvSpPr>
        <xdr:cNvPr id="254" name="楕円 253"/>
        <xdr:cNvSpPr/>
      </xdr:nvSpPr>
      <xdr:spPr>
        <a:xfrm>
          <a:off x="4584700" y="1656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22297</xdr:rowOff>
    </xdr:from>
    <xdr:ext cx="534377" cy="259045"/>
    <xdr:sp macro="" textlink="">
      <xdr:nvSpPr>
        <xdr:cNvPr id="255" name="衛生費該当値テキスト"/>
        <xdr:cNvSpPr txBox="1"/>
      </xdr:nvSpPr>
      <xdr:spPr>
        <a:xfrm>
          <a:off x="4686300" y="164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103370</xdr:rowOff>
    </xdr:from>
    <xdr:to>
      <xdr:col>20</xdr:col>
      <xdr:colOff>38100</xdr:colOff>
      <xdr:row>96</xdr:row>
      <xdr:rowOff>33520</xdr:rowOff>
    </xdr:to>
    <xdr:sp macro="" textlink="">
      <xdr:nvSpPr>
        <xdr:cNvPr id="256" name="楕円 255"/>
        <xdr:cNvSpPr/>
      </xdr:nvSpPr>
      <xdr:spPr>
        <a:xfrm>
          <a:off x="3746500" y="1639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24647</xdr:rowOff>
    </xdr:from>
    <xdr:ext cx="534377" cy="259045"/>
    <xdr:sp macro="" textlink="">
      <xdr:nvSpPr>
        <xdr:cNvPr id="257" name="テキスト ボックス 256"/>
        <xdr:cNvSpPr txBox="1"/>
      </xdr:nvSpPr>
      <xdr:spPr>
        <a:xfrm>
          <a:off x="3530111" y="1648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10833</xdr:rowOff>
    </xdr:from>
    <xdr:to>
      <xdr:col>15</xdr:col>
      <xdr:colOff>101600</xdr:colOff>
      <xdr:row>97</xdr:row>
      <xdr:rowOff>112433</xdr:rowOff>
    </xdr:to>
    <xdr:sp macro="" textlink="">
      <xdr:nvSpPr>
        <xdr:cNvPr id="258" name="楕円 257"/>
        <xdr:cNvSpPr/>
      </xdr:nvSpPr>
      <xdr:spPr>
        <a:xfrm>
          <a:off x="2857500" y="1664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103560</xdr:rowOff>
    </xdr:from>
    <xdr:ext cx="534377" cy="259045"/>
    <xdr:sp macro="" textlink="">
      <xdr:nvSpPr>
        <xdr:cNvPr id="259" name="テキスト ボックス 258"/>
        <xdr:cNvSpPr txBox="1"/>
      </xdr:nvSpPr>
      <xdr:spPr>
        <a:xfrm>
          <a:off x="2641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91825</xdr:rowOff>
    </xdr:from>
    <xdr:to>
      <xdr:col>10</xdr:col>
      <xdr:colOff>165100</xdr:colOff>
      <xdr:row>98</xdr:row>
      <xdr:rowOff>21975</xdr:rowOff>
    </xdr:to>
    <xdr:sp macro="" textlink="">
      <xdr:nvSpPr>
        <xdr:cNvPr id="260" name="楕円 259"/>
        <xdr:cNvSpPr/>
      </xdr:nvSpPr>
      <xdr:spPr>
        <a:xfrm>
          <a:off x="1968500" y="16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13102</xdr:rowOff>
    </xdr:from>
    <xdr:ext cx="534377" cy="259045"/>
    <xdr:sp macro="" textlink="">
      <xdr:nvSpPr>
        <xdr:cNvPr id="261" name="テキスト ボックス 260"/>
        <xdr:cNvSpPr txBox="1"/>
      </xdr:nvSpPr>
      <xdr:spPr>
        <a:xfrm>
          <a:off x="1752111" y="1681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126870</xdr:rowOff>
    </xdr:from>
    <xdr:to>
      <xdr:col>6</xdr:col>
      <xdr:colOff>38100</xdr:colOff>
      <xdr:row>98</xdr:row>
      <xdr:rowOff>57020</xdr:rowOff>
    </xdr:to>
    <xdr:sp macro="" textlink="">
      <xdr:nvSpPr>
        <xdr:cNvPr id="262" name="楕円 261"/>
        <xdr:cNvSpPr/>
      </xdr:nvSpPr>
      <xdr:spPr>
        <a:xfrm>
          <a:off x="1079500" y="167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48147</xdr:rowOff>
    </xdr:from>
    <xdr:ext cx="534377" cy="259045"/>
    <xdr:sp macro="" textlink="">
      <xdr:nvSpPr>
        <xdr:cNvPr id="263" name="テキスト ボックス 262"/>
        <xdr:cNvSpPr txBox="1"/>
      </xdr:nvSpPr>
      <xdr:spPr>
        <a:xfrm>
          <a:off x="863111" y="1685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78344</xdr:rowOff>
    </xdr:from>
    <xdr:to>
      <xdr:col>54</xdr:col>
      <xdr:colOff>189865</xdr:colOff>
      <xdr:row>38</xdr:row>
      <xdr:rowOff>131287</xdr:rowOff>
    </xdr:to>
    <xdr:cxnSp macro="">
      <xdr:nvCxnSpPr>
        <xdr:cNvPr id="285" name="直線コネクタ 284"/>
        <xdr:cNvCxnSpPr/>
      </xdr:nvCxnSpPr>
      <xdr:spPr>
        <a:xfrm flipV="1">
          <a:off x="10475595" y="5221844"/>
          <a:ext cx="1270" cy="142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135114</xdr:rowOff>
    </xdr:from>
    <xdr:ext cx="313932" cy="259045"/>
    <xdr:sp macro="" textlink="">
      <xdr:nvSpPr>
        <xdr:cNvPr id="286" name="労働費最小値テキスト"/>
        <xdr:cNvSpPr txBox="1"/>
      </xdr:nvSpPr>
      <xdr:spPr>
        <a:xfrm>
          <a:off x="10528300" y="6650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131287</xdr:rowOff>
    </xdr:from>
    <xdr:to>
      <xdr:col>55</xdr:col>
      <xdr:colOff>88900</xdr:colOff>
      <xdr:row>38</xdr:row>
      <xdr:rowOff>131287</xdr:rowOff>
    </xdr:to>
    <xdr:cxnSp macro="">
      <xdr:nvCxnSpPr>
        <xdr:cNvPr id="287" name="直線コネクタ 286"/>
        <xdr:cNvCxnSpPr/>
      </xdr:nvCxnSpPr>
      <xdr:spPr>
        <a:xfrm>
          <a:off x="10388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25021</xdr:rowOff>
    </xdr:from>
    <xdr:ext cx="534377" cy="259045"/>
    <xdr:sp macro="" textlink="">
      <xdr:nvSpPr>
        <xdr:cNvPr id="288" name="労働費最大値テキスト"/>
        <xdr:cNvSpPr txBox="1"/>
      </xdr:nvSpPr>
      <xdr:spPr>
        <a:xfrm>
          <a:off x="10528300" y="499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78344</xdr:rowOff>
    </xdr:from>
    <xdr:to>
      <xdr:col>55</xdr:col>
      <xdr:colOff>88900</xdr:colOff>
      <xdr:row>30</xdr:row>
      <xdr:rowOff>78344</xdr:rowOff>
    </xdr:to>
    <xdr:cxnSp macro="">
      <xdr:nvCxnSpPr>
        <xdr:cNvPr id="289" name="直線コネクタ 288"/>
        <xdr:cNvCxnSpPr/>
      </xdr:nvCxnSpPr>
      <xdr:spPr>
        <a:xfrm>
          <a:off x="10388600" y="522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9855</xdr:rowOff>
    </xdr:from>
    <xdr:to>
      <xdr:col>55</xdr:col>
      <xdr:colOff>0</xdr:colOff>
      <xdr:row>37</xdr:row>
      <xdr:rowOff>14518</xdr:rowOff>
    </xdr:to>
    <xdr:cxnSp macro="">
      <xdr:nvCxnSpPr>
        <xdr:cNvPr id="290" name="直線コネクタ 289"/>
        <xdr:cNvCxnSpPr/>
      </xdr:nvCxnSpPr>
      <xdr:spPr>
        <a:xfrm flipV="1">
          <a:off x="9639300" y="6353505"/>
          <a:ext cx="8382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47759</xdr:rowOff>
    </xdr:from>
    <xdr:ext cx="469744" cy="259045"/>
    <xdr:sp macro="" textlink="">
      <xdr:nvSpPr>
        <xdr:cNvPr id="291" name="労働費平均値テキスト"/>
        <xdr:cNvSpPr txBox="1"/>
      </xdr:nvSpPr>
      <xdr:spPr>
        <a:xfrm>
          <a:off x="10528300" y="6391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69332</xdr:rowOff>
    </xdr:from>
    <xdr:to>
      <xdr:col>55</xdr:col>
      <xdr:colOff>50800</xdr:colOff>
      <xdr:row>37</xdr:row>
      <xdr:rowOff>170932</xdr:rowOff>
    </xdr:to>
    <xdr:sp macro="" textlink="">
      <xdr:nvSpPr>
        <xdr:cNvPr id="292" name="フローチャート: 判断 291"/>
        <xdr:cNvSpPr/>
      </xdr:nvSpPr>
      <xdr:spPr>
        <a:xfrm>
          <a:off x="104267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10313</xdr:rowOff>
    </xdr:from>
    <xdr:to>
      <xdr:col>50</xdr:col>
      <xdr:colOff>114300</xdr:colOff>
      <xdr:row>37</xdr:row>
      <xdr:rowOff>14518</xdr:rowOff>
    </xdr:to>
    <xdr:cxnSp macro="">
      <xdr:nvCxnSpPr>
        <xdr:cNvPr id="293" name="直線コネクタ 292"/>
        <xdr:cNvCxnSpPr/>
      </xdr:nvCxnSpPr>
      <xdr:spPr>
        <a:xfrm>
          <a:off x="8750300" y="6353963"/>
          <a:ext cx="889000" cy="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65034</xdr:rowOff>
    </xdr:from>
    <xdr:to>
      <xdr:col>50</xdr:col>
      <xdr:colOff>165100</xdr:colOff>
      <xdr:row>37</xdr:row>
      <xdr:rowOff>166634</xdr:rowOff>
    </xdr:to>
    <xdr:sp macro="" textlink="">
      <xdr:nvSpPr>
        <xdr:cNvPr id="294" name="フローチャート: 判断 293"/>
        <xdr:cNvSpPr/>
      </xdr:nvSpPr>
      <xdr:spPr>
        <a:xfrm>
          <a:off x="95885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157761</xdr:rowOff>
    </xdr:from>
    <xdr:ext cx="469744" cy="259045"/>
    <xdr:sp macro="" textlink="">
      <xdr:nvSpPr>
        <xdr:cNvPr id="295" name="テキスト ボックス 294"/>
        <xdr:cNvSpPr txBox="1"/>
      </xdr:nvSpPr>
      <xdr:spPr>
        <a:xfrm>
          <a:off x="9404428" y="650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10313</xdr:rowOff>
    </xdr:from>
    <xdr:to>
      <xdr:col>45</xdr:col>
      <xdr:colOff>177800</xdr:colOff>
      <xdr:row>37</xdr:row>
      <xdr:rowOff>28692</xdr:rowOff>
    </xdr:to>
    <xdr:cxnSp macro="">
      <xdr:nvCxnSpPr>
        <xdr:cNvPr id="296" name="直線コネクタ 295"/>
        <xdr:cNvCxnSpPr/>
      </xdr:nvCxnSpPr>
      <xdr:spPr>
        <a:xfrm flipV="1">
          <a:off x="7861300" y="6353963"/>
          <a:ext cx="8890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61651</xdr:rowOff>
    </xdr:from>
    <xdr:to>
      <xdr:col>46</xdr:col>
      <xdr:colOff>38100</xdr:colOff>
      <xdr:row>37</xdr:row>
      <xdr:rowOff>163251</xdr:rowOff>
    </xdr:to>
    <xdr:sp macro="" textlink="">
      <xdr:nvSpPr>
        <xdr:cNvPr id="297" name="フローチャート: 判断 296"/>
        <xdr:cNvSpPr/>
      </xdr:nvSpPr>
      <xdr:spPr>
        <a:xfrm>
          <a:off x="8699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154378</xdr:rowOff>
    </xdr:from>
    <xdr:ext cx="469744" cy="259045"/>
    <xdr:sp macro="" textlink="">
      <xdr:nvSpPr>
        <xdr:cNvPr id="298" name="テキスト ボックス 297"/>
        <xdr:cNvSpPr txBox="1"/>
      </xdr:nvSpPr>
      <xdr:spPr>
        <a:xfrm>
          <a:off x="8515428" y="649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28692</xdr:rowOff>
    </xdr:from>
    <xdr:to>
      <xdr:col>41</xdr:col>
      <xdr:colOff>50800</xdr:colOff>
      <xdr:row>37</xdr:row>
      <xdr:rowOff>47620</xdr:rowOff>
    </xdr:to>
    <xdr:cxnSp macro="">
      <xdr:nvCxnSpPr>
        <xdr:cNvPr id="299" name="直線コネクタ 298"/>
        <xdr:cNvCxnSpPr/>
      </xdr:nvCxnSpPr>
      <xdr:spPr>
        <a:xfrm flipV="1">
          <a:off x="6972300" y="6372342"/>
          <a:ext cx="8890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43271</xdr:rowOff>
    </xdr:from>
    <xdr:to>
      <xdr:col>41</xdr:col>
      <xdr:colOff>101600</xdr:colOff>
      <xdr:row>37</xdr:row>
      <xdr:rowOff>144871</xdr:rowOff>
    </xdr:to>
    <xdr:sp macro="" textlink="">
      <xdr:nvSpPr>
        <xdr:cNvPr id="300" name="フローチャート: 判断 299"/>
        <xdr:cNvSpPr/>
      </xdr:nvSpPr>
      <xdr:spPr>
        <a:xfrm>
          <a:off x="7810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135999</xdr:rowOff>
    </xdr:from>
    <xdr:ext cx="469744" cy="259045"/>
    <xdr:sp macro="" textlink="">
      <xdr:nvSpPr>
        <xdr:cNvPr id="301" name="テキスト ボックス 300"/>
        <xdr:cNvSpPr txBox="1"/>
      </xdr:nvSpPr>
      <xdr:spPr>
        <a:xfrm>
          <a:off x="7626428" y="64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43729</xdr:rowOff>
    </xdr:from>
    <xdr:to>
      <xdr:col>36</xdr:col>
      <xdr:colOff>165100</xdr:colOff>
      <xdr:row>37</xdr:row>
      <xdr:rowOff>145329</xdr:rowOff>
    </xdr:to>
    <xdr:sp macro="" textlink="">
      <xdr:nvSpPr>
        <xdr:cNvPr id="302" name="フローチャート: 判断 301"/>
        <xdr:cNvSpPr/>
      </xdr:nvSpPr>
      <xdr:spPr>
        <a:xfrm>
          <a:off x="6921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136455</xdr:rowOff>
    </xdr:from>
    <xdr:ext cx="469744" cy="259045"/>
    <xdr:sp macro="" textlink="">
      <xdr:nvSpPr>
        <xdr:cNvPr id="303" name="テキスト ボックス 302"/>
        <xdr:cNvSpPr txBox="1"/>
      </xdr:nvSpPr>
      <xdr:spPr>
        <a:xfrm>
          <a:off x="6737428" y="64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130505</xdr:rowOff>
    </xdr:from>
    <xdr:to>
      <xdr:col>55</xdr:col>
      <xdr:colOff>50800</xdr:colOff>
      <xdr:row>37</xdr:row>
      <xdr:rowOff>60655</xdr:rowOff>
    </xdr:to>
    <xdr:sp macro="" textlink="">
      <xdr:nvSpPr>
        <xdr:cNvPr id="309" name="楕円 308"/>
        <xdr:cNvSpPr/>
      </xdr:nvSpPr>
      <xdr:spPr>
        <a:xfrm>
          <a:off x="10426700" y="63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153382</xdr:rowOff>
    </xdr:from>
    <xdr:ext cx="469744" cy="259045"/>
    <xdr:sp macro="" textlink="">
      <xdr:nvSpPr>
        <xdr:cNvPr id="310" name="労働費該当値テキスト"/>
        <xdr:cNvSpPr txBox="1"/>
      </xdr:nvSpPr>
      <xdr:spPr>
        <a:xfrm>
          <a:off x="10528300" y="615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135168</xdr:rowOff>
    </xdr:from>
    <xdr:to>
      <xdr:col>50</xdr:col>
      <xdr:colOff>165100</xdr:colOff>
      <xdr:row>37</xdr:row>
      <xdr:rowOff>65318</xdr:rowOff>
    </xdr:to>
    <xdr:sp macro="" textlink="">
      <xdr:nvSpPr>
        <xdr:cNvPr id="311" name="楕円 310"/>
        <xdr:cNvSpPr/>
      </xdr:nvSpPr>
      <xdr:spPr>
        <a:xfrm>
          <a:off x="9588500" y="630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81845</xdr:rowOff>
    </xdr:from>
    <xdr:ext cx="469744" cy="259045"/>
    <xdr:sp macro="" textlink="">
      <xdr:nvSpPr>
        <xdr:cNvPr id="312" name="テキスト ボックス 311"/>
        <xdr:cNvSpPr txBox="1"/>
      </xdr:nvSpPr>
      <xdr:spPr>
        <a:xfrm>
          <a:off x="9404428" y="608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130963</xdr:rowOff>
    </xdr:from>
    <xdr:to>
      <xdr:col>46</xdr:col>
      <xdr:colOff>38100</xdr:colOff>
      <xdr:row>37</xdr:row>
      <xdr:rowOff>61113</xdr:rowOff>
    </xdr:to>
    <xdr:sp macro="" textlink="">
      <xdr:nvSpPr>
        <xdr:cNvPr id="313" name="楕円 312"/>
        <xdr:cNvSpPr/>
      </xdr:nvSpPr>
      <xdr:spPr>
        <a:xfrm>
          <a:off x="8699500" y="63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77640</xdr:rowOff>
    </xdr:from>
    <xdr:ext cx="469744" cy="259045"/>
    <xdr:sp macro="" textlink="">
      <xdr:nvSpPr>
        <xdr:cNvPr id="314" name="テキスト ボックス 313"/>
        <xdr:cNvSpPr txBox="1"/>
      </xdr:nvSpPr>
      <xdr:spPr>
        <a:xfrm>
          <a:off x="8515428" y="607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149342</xdr:rowOff>
    </xdr:from>
    <xdr:to>
      <xdr:col>41</xdr:col>
      <xdr:colOff>101600</xdr:colOff>
      <xdr:row>37</xdr:row>
      <xdr:rowOff>79492</xdr:rowOff>
    </xdr:to>
    <xdr:sp macro="" textlink="">
      <xdr:nvSpPr>
        <xdr:cNvPr id="315" name="楕円 314"/>
        <xdr:cNvSpPr/>
      </xdr:nvSpPr>
      <xdr:spPr>
        <a:xfrm>
          <a:off x="7810500" y="632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96019</xdr:rowOff>
    </xdr:from>
    <xdr:ext cx="469744" cy="259045"/>
    <xdr:sp macro="" textlink="">
      <xdr:nvSpPr>
        <xdr:cNvPr id="316" name="テキスト ボックス 315"/>
        <xdr:cNvSpPr txBox="1"/>
      </xdr:nvSpPr>
      <xdr:spPr>
        <a:xfrm>
          <a:off x="7626428" y="609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168270</xdr:rowOff>
    </xdr:from>
    <xdr:to>
      <xdr:col>36</xdr:col>
      <xdr:colOff>165100</xdr:colOff>
      <xdr:row>37</xdr:row>
      <xdr:rowOff>98420</xdr:rowOff>
    </xdr:to>
    <xdr:sp macro="" textlink="">
      <xdr:nvSpPr>
        <xdr:cNvPr id="317" name="楕円 316"/>
        <xdr:cNvSpPr/>
      </xdr:nvSpPr>
      <xdr:spPr>
        <a:xfrm>
          <a:off x="6921500" y="634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114947</xdr:rowOff>
    </xdr:from>
    <xdr:ext cx="469744" cy="259045"/>
    <xdr:sp macro="" textlink="">
      <xdr:nvSpPr>
        <xdr:cNvPr id="318" name="テキスト ボックス 317"/>
        <xdr:cNvSpPr txBox="1"/>
      </xdr:nvSpPr>
      <xdr:spPr>
        <a:xfrm>
          <a:off x="6737428" y="611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107376</xdr:rowOff>
    </xdr:from>
    <xdr:to>
      <xdr:col>54</xdr:col>
      <xdr:colOff>189865</xdr:colOff>
      <xdr:row>58</xdr:row>
      <xdr:rowOff>73909</xdr:rowOff>
    </xdr:to>
    <xdr:cxnSp macro="">
      <xdr:nvCxnSpPr>
        <xdr:cNvPr id="340" name="直線コネクタ 339"/>
        <xdr:cNvCxnSpPr/>
      </xdr:nvCxnSpPr>
      <xdr:spPr>
        <a:xfrm flipV="1">
          <a:off x="10475595" y="9022776"/>
          <a:ext cx="1270" cy="995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77736</xdr:rowOff>
    </xdr:from>
    <xdr:ext cx="469744" cy="259045"/>
    <xdr:sp macro="" textlink="">
      <xdr:nvSpPr>
        <xdr:cNvPr id="341" name="農林水産業費最小値テキスト"/>
        <xdr:cNvSpPr txBox="1"/>
      </xdr:nvSpPr>
      <xdr:spPr>
        <a:xfrm>
          <a:off x="10528300" y="1002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73909</xdr:rowOff>
    </xdr:from>
    <xdr:to>
      <xdr:col>55</xdr:col>
      <xdr:colOff>88900</xdr:colOff>
      <xdr:row>58</xdr:row>
      <xdr:rowOff>73909</xdr:rowOff>
    </xdr:to>
    <xdr:cxnSp macro="">
      <xdr:nvCxnSpPr>
        <xdr:cNvPr id="342" name="直線コネクタ 341"/>
        <xdr:cNvCxnSpPr/>
      </xdr:nvCxnSpPr>
      <xdr:spPr>
        <a:xfrm>
          <a:off x="10388600" y="1001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54053</xdr:rowOff>
    </xdr:from>
    <xdr:ext cx="534377" cy="259045"/>
    <xdr:sp macro="" textlink="">
      <xdr:nvSpPr>
        <xdr:cNvPr id="343" name="農林水産業費最大値テキスト"/>
        <xdr:cNvSpPr txBox="1"/>
      </xdr:nvSpPr>
      <xdr:spPr>
        <a:xfrm>
          <a:off x="10528300" y="879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107376</xdr:rowOff>
    </xdr:from>
    <xdr:to>
      <xdr:col>55</xdr:col>
      <xdr:colOff>88900</xdr:colOff>
      <xdr:row>52</xdr:row>
      <xdr:rowOff>107376</xdr:rowOff>
    </xdr:to>
    <xdr:cxnSp macro="">
      <xdr:nvCxnSpPr>
        <xdr:cNvPr id="344" name="直線コネクタ 343"/>
        <xdr:cNvCxnSpPr/>
      </xdr:nvCxnSpPr>
      <xdr:spPr>
        <a:xfrm>
          <a:off x="10388600" y="902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140340</xdr:rowOff>
    </xdr:from>
    <xdr:to>
      <xdr:col>55</xdr:col>
      <xdr:colOff>0</xdr:colOff>
      <xdr:row>57</xdr:row>
      <xdr:rowOff>46980</xdr:rowOff>
    </xdr:to>
    <xdr:cxnSp macro="">
      <xdr:nvCxnSpPr>
        <xdr:cNvPr id="345" name="直線コネクタ 344"/>
        <xdr:cNvCxnSpPr/>
      </xdr:nvCxnSpPr>
      <xdr:spPr>
        <a:xfrm flipV="1">
          <a:off x="9639300" y="9741540"/>
          <a:ext cx="838200" cy="7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36430</xdr:rowOff>
    </xdr:from>
    <xdr:ext cx="469744" cy="259045"/>
    <xdr:sp macro="" textlink="">
      <xdr:nvSpPr>
        <xdr:cNvPr id="346" name="農林水産業費平均値テキスト"/>
        <xdr:cNvSpPr txBox="1"/>
      </xdr:nvSpPr>
      <xdr:spPr>
        <a:xfrm>
          <a:off x="10528300" y="9466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13553</xdr:rowOff>
    </xdr:from>
    <xdr:to>
      <xdr:col>55</xdr:col>
      <xdr:colOff>50800</xdr:colOff>
      <xdr:row>56</xdr:row>
      <xdr:rowOff>115153</xdr:rowOff>
    </xdr:to>
    <xdr:sp macro="" textlink="">
      <xdr:nvSpPr>
        <xdr:cNvPr id="347" name="フローチャート: 判断 346"/>
        <xdr:cNvSpPr/>
      </xdr:nvSpPr>
      <xdr:spPr>
        <a:xfrm>
          <a:off x="10426700" y="961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86437</xdr:rowOff>
    </xdr:from>
    <xdr:to>
      <xdr:col>50</xdr:col>
      <xdr:colOff>114300</xdr:colOff>
      <xdr:row>57</xdr:row>
      <xdr:rowOff>46980</xdr:rowOff>
    </xdr:to>
    <xdr:cxnSp macro="">
      <xdr:nvCxnSpPr>
        <xdr:cNvPr id="348" name="直線コネクタ 347"/>
        <xdr:cNvCxnSpPr/>
      </xdr:nvCxnSpPr>
      <xdr:spPr>
        <a:xfrm>
          <a:off x="8750300" y="9687637"/>
          <a:ext cx="889000" cy="13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25578</xdr:rowOff>
    </xdr:from>
    <xdr:to>
      <xdr:col>50</xdr:col>
      <xdr:colOff>165100</xdr:colOff>
      <xdr:row>56</xdr:row>
      <xdr:rowOff>127178</xdr:rowOff>
    </xdr:to>
    <xdr:sp macro="" textlink="">
      <xdr:nvSpPr>
        <xdr:cNvPr id="349" name="フローチャート: 判断 348"/>
        <xdr:cNvSpPr/>
      </xdr:nvSpPr>
      <xdr:spPr>
        <a:xfrm>
          <a:off x="95885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143705</xdr:rowOff>
    </xdr:from>
    <xdr:ext cx="469744" cy="259045"/>
    <xdr:sp macro="" textlink="">
      <xdr:nvSpPr>
        <xdr:cNvPr id="350" name="テキスト ボックス 349"/>
        <xdr:cNvSpPr txBox="1"/>
      </xdr:nvSpPr>
      <xdr:spPr>
        <a:xfrm>
          <a:off x="9404428" y="940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86437</xdr:rowOff>
    </xdr:from>
    <xdr:to>
      <xdr:col>45</xdr:col>
      <xdr:colOff>177800</xdr:colOff>
      <xdr:row>57</xdr:row>
      <xdr:rowOff>49906</xdr:rowOff>
    </xdr:to>
    <xdr:cxnSp macro="">
      <xdr:nvCxnSpPr>
        <xdr:cNvPr id="351" name="直線コネクタ 350"/>
        <xdr:cNvCxnSpPr/>
      </xdr:nvCxnSpPr>
      <xdr:spPr>
        <a:xfrm flipV="1">
          <a:off x="7861300" y="9687637"/>
          <a:ext cx="889000" cy="13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73401</xdr:rowOff>
    </xdr:from>
    <xdr:to>
      <xdr:col>46</xdr:col>
      <xdr:colOff>38100</xdr:colOff>
      <xdr:row>57</xdr:row>
      <xdr:rowOff>3551</xdr:rowOff>
    </xdr:to>
    <xdr:sp macro="" textlink="">
      <xdr:nvSpPr>
        <xdr:cNvPr id="352" name="フローチャート: 判断 351"/>
        <xdr:cNvSpPr/>
      </xdr:nvSpPr>
      <xdr:spPr>
        <a:xfrm>
          <a:off x="8699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166128</xdr:rowOff>
    </xdr:from>
    <xdr:ext cx="469744" cy="259045"/>
    <xdr:sp macro="" textlink="">
      <xdr:nvSpPr>
        <xdr:cNvPr id="353" name="テキスト ボックス 352"/>
        <xdr:cNvSpPr txBox="1"/>
      </xdr:nvSpPr>
      <xdr:spPr>
        <a:xfrm>
          <a:off x="8515428" y="976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49906</xdr:rowOff>
    </xdr:from>
    <xdr:to>
      <xdr:col>41</xdr:col>
      <xdr:colOff>50800</xdr:colOff>
      <xdr:row>57</xdr:row>
      <xdr:rowOff>59919</xdr:rowOff>
    </xdr:to>
    <xdr:cxnSp macro="">
      <xdr:nvCxnSpPr>
        <xdr:cNvPr id="354" name="直線コネクタ 353"/>
        <xdr:cNvCxnSpPr/>
      </xdr:nvCxnSpPr>
      <xdr:spPr>
        <a:xfrm flipV="1">
          <a:off x="6972300" y="9822556"/>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136723</xdr:rowOff>
    </xdr:from>
    <xdr:to>
      <xdr:col>41</xdr:col>
      <xdr:colOff>101600</xdr:colOff>
      <xdr:row>56</xdr:row>
      <xdr:rowOff>66873</xdr:rowOff>
    </xdr:to>
    <xdr:sp macro="" textlink="">
      <xdr:nvSpPr>
        <xdr:cNvPr id="355" name="フローチャート: 判断 354"/>
        <xdr:cNvSpPr/>
      </xdr:nvSpPr>
      <xdr:spPr>
        <a:xfrm>
          <a:off x="7810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83400</xdr:rowOff>
    </xdr:from>
    <xdr:ext cx="534377" cy="259045"/>
    <xdr:sp macro="" textlink="">
      <xdr:nvSpPr>
        <xdr:cNvPr id="356" name="テキスト ボックス 355"/>
        <xdr:cNvSpPr txBox="1"/>
      </xdr:nvSpPr>
      <xdr:spPr>
        <a:xfrm>
          <a:off x="7594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89998</xdr:rowOff>
    </xdr:from>
    <xdr:to>
      <xdr:col>36</xdr:col>
      <xdr:colOff>165100</xdr:colOff>
      <xdr:row>57</xdr:row>
      <xdr:rowOff>20148</xdr:rowOff>
    </xdr:to>
    <xdr:sp macro="" textlink="">
      <xdr:nvSpPr>
        <xdr:cNvPr id="357" name="フローチャート: 判断 356"/>
        <xdr:cNvSpPr/>
      </xdr:nvSpPr>
      <xdr:spPr>
        <a:xfrm>
          <a:off x="6921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36675</xdr:rowOff>
    </xdr:from>
    <xdr:ext cx="469744" cy="259045"/>
    <xdr:sp macro="" textlink="">
      <xdr:nvSpPr>
        <xdr:cNvPr id="358" name="テキスト ボックス 357"/>
        <xdr:cNvSpPr txBox="1"/>
      </xdr:nvSpPr>
      <xdr:spPr>
        <a:xfrm>
          <a:off x="6737428" y="94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89540</xdr:rowOff>
    </xdr:from>
    <xdr:to>
      <xdr:col>55</xdr:col>
      <xdr:colOff>50800</xdr:colOff>
      <xdr:row>57</xdr:row>
      <xdr:rowOff>19690</xdr:rowOff>
    </xdr:to>
    <xdr:sp macro="" textlink="">
      <xdr:nvSpPr>
        <xdr:cNvPr id="364" name="楕円 363"/>
        <xdr:cNvSpPr/>
      </xdr:nvSpPr>
      <xdr:spPr>
        <a:xfrm>
          <a:off x="10426700" y="969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67967</xdr:rowOff>
    </xdr:from>
    <xdr:ext cx="469744" cy="259045"/>
    <xdr:sp macro="" textlink="">
      <xdr:nvSpPr>
        <xdr:cNvPr id="365" name="農林水産業費該当値テキスト"/>
        <xdr:cNvSpPr txBox="1"/>
      </xdr:nvSpPr>
      <xdr:spPr>
        <a:xfrm>
          <a:off x="10528300" y="966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167630</xdr:rowOff>
    </xdr:from>
    <xdr:to>
      <xdr:col>50</xdr:col>
      <xdr:colOff>165100</xdr:colOff>
      <xdr:row>57</xdr:row>
      <xdr:rowOff>97780</xdr:rowOff>
    </xdr:to>
    <xdr:sp macro="" textlink="">
      <xdr:nvSpPr>
        <xdr:cNvPr id="366" name="楕円 365"/>
        <xdr:cNvSpPr/>
      </xdr:nvSpPr>
      <xdr:spPr>
        <a:xfrm>
          <a:off x="9588500" y="976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88907</xdr:rowOff>
    </xdr:from>
    <xdr:ext cx="469744" cy="259045"/>
    <xdr:sp macro="" textlink="">
      <xdr:nvSpPr>
        <xdr:cNvPr id="367" name="テキスト ボックス 366"/>
        <xdr:cNvSpPr txBox="1"/>
      </xdr:nvSpPr>
      <xdr:spPr>
        <a:xfrm>
          <a:off x="9404428" y="986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35637</xdr:rowOff>
    </xdr:from>
    <xdr:to>
      <xdr:col>46</xdr:col>
      <xdr:colOff>38100</xdr:colOff>
      <xdr:row>56</xdr:row>
      <xdr:rowOff>137237</xdr:rowOff>
    </xdr:to>
    <xdr:sp macro="" textlink="">
      <xdr:nvSpPr>
        <xdr:cNvPr id="368" name="楕円 367"/>
        <xdr:cNvSpPr/>
      </xdr:nvSpPr>
      <xdr:spPr>
        <a:xfrm>
          <a:off x="8699500" y="963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153764</xdr:rowOff>
    </xdr:from>
    <xdr:ext cx="469744" cy="259045"/>
    <xdr:sp macro="" textlink="">
      <xdr:nvSpPr>
        <xdr:cNvPr id="369" name="テキスト ボックス 368"/>
        <xdr:cNvSpPr txBox="1"/>
      </xdr:nvSpPr>
      <xdr:spPr>
        <a:xfrm>
          <a:off x="8515428" y="941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170556</xdr:rowOff>
    </xdr:from>
    <xdr:to>
      <xdr:col>41</xdr:col>
      <xdr:colOff>101600</xdr:colOff>
      <xdr:row>57</xdr:row>
      <xdr:rowOff>100706</xdr:rowOff>
    </xdr:to>
    <xdr:sp macro="" textlink="">
      <xdr:nvSpPr>
        <xdr:cNvPr id="370" name="楕円 369"/>
        <xdr:cNvSpPr/>
      </xdr:nvSpPr>
      <xdr:spPr>
        <a:xfrm>
          <a:off x="7810500" y="977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91833</xdr:rowOff>
    </xdr:from>
    <xdr:ext cx="469744" cy="259045"/>
    <xdr:sp macro="" textlink="">
      <xdr:nvSpPr>
        <xdr:cNvPr id="371" name="テキスト ボックス 370"/>
        <xdr:cNvSpPr txBox="1"/>
      </xdr:nvSpPr>
      <xdr:spPr>
        <a:xfrm>
          <a:off x="7626428" y="98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9119</xdr:rowOff>
    </xdr:from>
    <xdr:to>
      <xdr:col>36</xdr:col>
      <xdr:colOff>165100</xdr:colOff>
      <xdr:row>57</xdr:row>
      <xdr:rowOff>110719</xdr:rowOff>
    </xdr:to>
    <xdr:sp macro="" textlink="">
      <xdr:nvSpPr>
        <xdr:cNvPr id="372" name="楕円 371"/>
        <xdr:cNvSpPr/>
      </xdr:nvSpPr>
      <xdr:spPr>
        <a:xfrm>
          <a:off x="6921500" y="978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101846</xdr:rowOff>
    </xdr:from>
    <xdr:ext cx="469744" cy="259045"/>
    <xdr:sp macro="" textlink="">
      <xdr:nvSpPr>
        <xdr:cNvPr id="373" name="テキスト ボックス 372"/>
        <xdr:cNvSpPr txBox="1"/>
      </xdr:nvSpPr>
      <xdr:spPr>
        <a:xfrm>
          <a:off x="6737428" y="987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31877</xdr:rowOff>
    </xdr:from>
    <xdr:to>
      <xdr:col>54</xdr:col>
      <xdr:colOff>189865</xdr:colOff>
      <xdr:row>78</xdr:row>
      <xdr:rowOff>121983</xdr:rowOff>
    </xdr:to>
    <xdr:cxnSp macro="">
      <xdr:nvCxnSpPr>
        <xdr:cNvPr id="397" name="直線コネクタ 396"/>
        <xdr:cNvCxnSpPr/>
      </xdr:nvCxnSpPr>
      <xdr:spPr>
        <a:xfrm flipV="1">
          <a:off x="10475595" y="12204827"/>
          <a:ext cx="1270" cy="1290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125810</xdr:rowOff>
    </xdr:from>
    <xdr:ext cx="469744" cy="259045"/>
    <xdr:sp macro="" textlink="">
      <xdr:nvSpPr>
        <xdr:cNvPr id="398" name="商工費最小値テキスト"/>
        <xdr:cNvSpPr txBox="1"/>
      </xdr:nvSpPr>
      <xdr:spPr>
        <a:xfrm>
          <a:off x="10528300" y="1349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121983</xdr:rowOff>
    </xdr:from>
    <xdr:to>
      <xdr:col>55</xdr:col>
      <xdr:colOff>88900</xdr:colOff>
      <xdr:row>78</xdr:row>
      <xdr:rowOff>121983</xdr:rowOff>
    </xdr:to>
    <xdr:cxnSp macro="">
      <xdr:nvCxnSpPr>
        <xdr:cNvPr id="399" name="直線コネクタ 398"/>
        <xdr:cNvCxnSpPr/>
      </xdr:nvCxnSpPr>
      <xdr:spPr>
        <a:xfrm>
          <a:off x="10388600" y="1349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150004</xdr:rowOff>
    </xdr:from>
    <xdr:ext cx="534377" cy="259045"/>
    <xdr:sp macro="" textlink="">
      <xdr:nvSpPr>
        <xdr:cNvPr id="400" name="商工費最大値テキスト"/>
        <xdr:cNvSpPr txBox="1"/>
      </xdr:nvSpPr>
      <xdr:spPr>
        <a:xfrm>
          <a:off x="10528300" y="119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31877</xdr:rowOff>
    </xdr:from>
    <xdr:to>
      <xdr:col>55</xdr:col>
      <xdr:colOff>88900</xdr:colOff>
      <xdr:row>71</xdr:row>
      <xdr:rowOff>31877</xdr:rowOff>
    </xdr:to>
    <xdr:cxnSp macro="">
      <xdr:nvCxnSpPr>
        <xdr:cNvPr id="401" name="直線コネクタ 400"/>
        <xdr:cNvCxnSpPr/>
      </xdr:nvCxnSpPr>
      <xdr:spPr>
        <a:xfrm>
          <a:off x="10388600" y="12204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90932</xdr:rowOff>
    </xdr:from>
    <xdr:to>
      <xdr:col>55</xdr:col>
      <xdr:colOff>0</xdr:colOff>
      <xdr:row>75</xdr:row>
      <xdr:rowOff>58547</xdr:rowOff>
    </xdr:to>
    <xdr:cxnSp macro="">
      <xdr:nvCxnSpPr>
        <xdr:cNvPr id="402" name="直線コネクタ 401"/>
        <xdr:cNvCxnSpPr/>
      </xdr:nvCxnSpPr>
      <xdr:spPr>
        <a:xfrm>
          <a:off x="9639300" y="12435332"/>
          <a:ext cx="838200" cy="48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96016</xdr:rowOff>
    </xdr:from>
    <xdr:ext cx="534377" cy="259045"/>
    <xdr:sp macro="" textlink="">
      <xdr:nvSpPr>
        <xdr:cNvPr id="403" name="商工費平均値テキスト"/>
        <xdr:cNvSpPr txBox="1"/>
      </xdr:nvSpPr>
      <xdr:spPr>
        <a:xfrm>
          <a:off x="10528300" y="12954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117589</xdr:rowOff>
    </xdr:from>
    <xdr:to>
      <xdr:col>55</xdr:col>
      <xdr:colOff>50800</xdr:colOff>
      <xdr:row>76</xdr:row>
      <xdr:rowOff>47740</xdr:rowOff>
    </xdr:to>
    <xdr:sp macro="" textlink="">
      <xdr:nvSpPr>
        <xdr:cNvPr id="404" name="フローチャート: 判断 403"/>
        <xdr:cNvSpPr/>
      </xdr:nvSpPr>
      <xdr:spPr>
        <a:xfrm>
          <a:off x="10426700" y="129763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90932</xdr:rowOff>
    </xdr:from>
    <xdr:to>
      <xdr:col>50</xdr:col>
      <xdr:colOff>114300</xdr:colOff>
      <xdr:row>75</xdr:row>
      <xdr:rowOff>37897</xdr:rowOff>
    </xdr:to>
    <xdr:cxnSp macro="">
      <xdr:nvCxnSpPr>
        <xdr:cNvPr id="405" name="直線コネクタ 404"/>
        <xdr:cNvCxnSpPr/>
      </xdr:nvCxnSpPr>
      <xdr:spPr>
        <a:xfrm flipV="1">
          <a:off x="8750300" y="12435332"/>
          <a:ext cx="889000" cy="46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36017</xdr:rowOff>
    </xdr:from>
    <xdr:to>
      <xdr:col>50</xdr:col>
      <xdr:colOff>165100</xdr:colOff>
      <xdr:row>75</xdr:row>
      <xdr:rowOff>137617</xdr:rowOff>
    </xdr:to>
    <xdr:sp macro="" textlink="">
      <xdr:nvSpPr>
        <xdr:cNvPr id="406" name="フローチャート: 判断 405"/>
        <xdr:cNvSpPr/>
      </xdr:nvSpPr>
      <xdr:spPr>
        <a:xfrm>
          <a:off x="9588500" y="1289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128745</xdr:rowOff>
    </xdr:from>
    <xdr:ext cx="534377" cy="259045"/>
    <xdr:sp macro="" textlink="">
      <xdr:nvSpPr>
        <xdr:cNvPr id="407" name="テキスト ボックス 406"/>
        <xdr:cNvSpPr txBox="1"/>
      </xdr:nvSpPr>
      <xdr:spPr>
        <a:xfrm>
          <a:off x="9372111" y="1298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37897</xdr:rowOff>
    </xdr:from>
    <xdr:to>
      <xdr:col>45</xdr:col>
      <xdr:colOff>177800</xdr:colOff>
      <xdr:row>75</xdr:row>
      <xdr:rowOff>170790</xdr:rowOff>
    </xdr:to>
    <xdr:cxnSp macro="">
      <xdr:nvCxnSpPr>
        <xdr:cNvPr id="408" name="直線コネクタ 407"/>
        <xdr:cNvCxnSpPr/>
      </xdr:nvCxnSpPr>
      <xdr:spPr>
        <a:xfrm flipV="1">
          <a:off x="7861300" y="12896647"/>
          <a:ext cx="889000" cy="13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127876</xdr:rowOff>
    </xdr:from>
    <xdr:to>
      <xdr:col>46</xdr:col>
      <xdr:colOff>38100</xdr:colOff>
      <xdr:row>76</xdr:row>
      <xdr:rowOff>58026</xdr:rowOff>
    </xdr:to>
    <xdr:sp macro="" textlink="">
      <xdr:nvSpPr>
        <xdr:cNvPr id="409" name="フローチャート: 判断 408"/>
        <xdr:cNvSpPr/>
      </xdr:nvSpPr>
      <xdr:spPr>
        <a:xfrm>
          <a:off x="8699500" y="129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49153</xdr:rowOff>
    </xdr:from>
    <xdr:ext cx="534377" cy="259045"/>
    <xdr:sp macro="" textlink="">
      <xdr:nvSpPr>
        <xdr:cNvPr id="410" name="テキスト ボックス 409"/>
        <xdr:cNvSpPr txBox="1"/>
      </xdr:nvSpPr>
      <xdr:spPr>
        <a:xfrm>
          <a:off x="8483111" y="1307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170790</xdr:rowOff>
    </xdr:from>
    <xdr:to>
      <xdr:col>41</xdr:col>
      <xdr:colOff>50800</xdr:colOff>
      <xdr:row>76</xdr:row>
      <xdr:rowOff>81293</xdr:rowOff>
    </xdr:to>
    <xdr:cxnSp macro="">
      <xdr:nvCxnSpPr>
        <xdr:cNvPr id="411" name="直線コネクタ 410"/>
        <xdr:cNvCxnSpPr/>
      </xdr:nvCxnSpPr>
      <xdr:spPr>
        <a:xfrm flipV="1">
          <a:off x="6972300" y="13029540"/>
          <a:ext cx="889000" cy="8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97740</xdr:rowOff>
    </xdr:from>
    <xdr:to>
      <xdr:col>41</xdr:col>
      <xdr:colOff>101600</xdr:colOff>
      <xdr:row>77</xdr:row>
      <xdr:rowOff>27890</xdr:rowOff>
    </xdr:to>
    <xdr:sp macro="" textlink="">
      <xdr:nvSpPr>
        <xdr:cNvPr id="412" name="フローチャート: 判断 411"/>
        <xdr:cNvSpPr/>
      </xdr:nvSpPr>
      <xdr:spPr>
        <a:xfrm>
          <a:off x="7810500" y="1312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19017</xdr:rowOff>
    </xdr:from>
    <xdr:ext cx="534377" cy="259045"/>
    <xdr:sp macro="" textlink="">
      <xdr:nvSpPr>
        <xdr:cNvPr id="413" name="テキスト ボックス 412"/>
        <xdr:cNvSpPr txBox="1"/>
      </xdr:nvSpPr>
      <xdr:spPr>
        <a:xfrm>
          <a:off x="7594111" y="1322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118771</xdr:rowOff>
    </xdr:from>
    <xdr:to>
      <xdr:col>36</xdr:col>
      <xdr:colOff>165100</xdr:colOff>
      <xdr:row>77</xdr:row>
      <xdr:rowOff>48921</xdr:rowOff>
    </xdr:to>
    <xdr:sp macro="" textlink="">
      <xdr:nvSpPr>
        <xdr:cNvPr id="414" name="フローチャート: 判断 413"/>
        <xdr:cNvSpPr/>
      </xdr:nvSpPr>
      <xdr:spPr>
        <a:xfrm>
          <a:off x="6921500" y="131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40048</xdr:rowOff>
    </xdr:from>
    <xdr:ext cx="534377" cy="259045"/>
    <xdr:sp macro="" textlink="">
      <xdr:nvSpPr>
        <xdr:cNvPr id="415" name="テキスト ボックス 414"/>
        <xdr:cNvSpPr txBox="1"/>
      </xdr:nvSpPr>
      <xdr:spPr>
        <a:xfrm>
          <a:off x="6705111" y="132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7747</xdr:rowOff>
    </xdr:from>
    <xdr:to>
      <xdr:col>55</xdr:col>
      <xdr:colOff>50800</xdr:colOff>
      <xdr:row>75</xdr:row>
      <xdr:rowOff>109347</xdr:rowOff>
    </xdr:to>
    <xdr:sp macro="" textlink="">
      <xdr:nvSpPr>
        <xdr:cNvPr id="421" name="楕円 420"/>
        <xdr:cNvSpPr/>
      </xdr:nvSpPr>
      <xdr:spPr>
        <a:xfrm>
          <a:off x="10426700" y="1286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30624</xdr:rowOff>
    </xdr:from>
    <xdr:ext cx="534377" cy="259045"/>
    <xdr:sp macro="" textlink="">
      <xdr:nvSpPr>
        <xdr:cNvPr id="422" name="商工費該当値テキスト"/>
        <xdr:cNvSpPr txBox="1"/>
      </xdr:nvSpPr>
      <xdr:spPr>
        <a:xfrm>
          <a:off x="10528300" y="1271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40132</xdr:rowOff>
    </xdr:from>
    <xdr:to>
      <xdr:col>50</xdr:col>
      <xdr:colOff>165100</xdr:colOff>
      <xdr:row>72</xdr:row>
      <xdr:rowOff>141732</xdr:rowOff>
    </xdr:to>
    <xdr:sp macro="" textlink="">
      <xdr:nvSpPr>
        <xdr:cNvPr id="423" name="楕円 422"/>
        <xdr:cNvSpPr/>
      </xdr:nvSpPr>
      <xdr:spPr>
        <a:xfrm>
          <a:off x="9588500" y="1238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158259</xdr:rowOff>
    </xdr:from>
    <xdr:ext cx="534377" cy="259045"/>
    <xdr:sp macro="" textlink="">
      <xdr:nvSpPr>
        <xdr:cNvPr id="424" name="テキスト ボックス 423"/>
        <xdr:cNvSpPr txBox="1"/>
      </xdr:nvSpPr>
      <xdr:spPr>
        <a:xfrm>
          <a:off x="9372111" y="1215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158547</xdr:rowOff>
    </xdr:from>
    <xdr:to>
      <xdr:col>46</xdr:col>
      <xdr:colOff>38100</xdr:colOff>
      <xdr:row>75</xdr:row>
      <xdr:rowOff>88697</xdr:rowOff>
    </xdr:to>
    <xdr:sp macro="" textlink="">
      <xdr:nvSpPr>
        <xdr:cNvPr id="425" name="楕円 424"/>
        <xdr:cNvSpPr/>
      </xdr:nvSpPr>
      <xdr:spPr>
        <a:xfrm>
          <a:off x="8699500" y="1284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105224</xdr:rowOff>
    </xdr:from>
    <xdr:ext cx="534377" cy="259045"/>
    <xdr:sp macro="" textlink="">
      <xdr:nvSpPr>
        <xdr:cNvPr id="426" name="テキスト ボックス 425"/>
        <xdr:cNvSpPr txBox="1"/>
      </xdr:nvSpPr>
      <xdr:spPr>
        <a:xfrm>
          <a:off x="8483111" y="1262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119990</xdr:rowOff>
    </xdr:from>
    <xdr:to>
      <xdr:col>41</xdr:col>
      <xdr:colOff>101600</xdr:colOff>
      <xdr:row>76</xdr:row>
      <xdr:rowOff>50140</xdr:rowOff>
    </xdr:to>
    <xdr:sp macro="" textlink="">
      <xdr:nvSpPr>
        <xdr:cNvPr id="427" name="楕円 426"/>
        <xdr:cNvSpPr/>
      </xdr:nvSpPr>
      <xdr:spPr>
        <a:xfrm>
          <a:off x="7810500" y="129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66667</xdr:rowOff>
    </xdr:from>
    <xdr:ext cx="534377" cy="259045"/>
    <xdr:sp macro="" textlink="">
      <xdr:nvSpPr>
        <xdr:cNvPr id="428" name="テキスト ボックス 427"/>
        <xdr:cNvSpPr txBox="1"/>
      </xdr:nvSpPr>
      <xdr:spPr>
        <a:xfrm>
          <a:off x="7594111" y="1275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30493</xdr:rowOff>
    </xdr:from>
    <xdr:to>
      <xdr:col>36</xdr:col>
      <xdr:colOff>165100</xdr:colOff>
      <xdr:row>76</xdr:row>
      <xdr:rowOff>132093</xdr:rowOff>
    </xdr:to>
    <xdr:sp macro="" textlink="">
      <xdr:nvSpPr>
        <xdr:cNvPr id="429" name="楕円 428"/>
        <xdr:cNvSpPr/>
      </xdr:nvSpPr>
      <xdr:spPr>
        <a:xfrm>
          <a:off x="6921500" y="130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148620</xdr:rowOff>
    </xdr:from>
    <xdr:ext cx="534377" cy="259045"/>
    <xdr:sp macro="" textlink="">
      <xdr:nvSpPr>
        <xdr:cNvPr id="430" name="テキスト ボックス 429"/>
        <xdr:cNvSpPr txBox="1"/>
      </xdr:nvSpPr>
      <xdr:spPr>
        <a:xfrm>
          <a:off x="6705111" y="1283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61099</xdr:rowOff>
    </xdr:from>
    <xdr:to>
      <xdr:col>54</xdr:col>
      <xdr:colOff>189865</xdr:colOff>
      <xdr:row>98</xdr:row>
      <xdr:rowOff>25208</xdr:rowOff>
    </xdr:to>
    <xdr:cxnSp macro="">
      <xdr:nvCxnSpPr>
        <xdr:cNvPr id="452" name="直線コネクタ 451"/>
        <xdr:cNvCxnSpPr/>
      </xdr:nvCxnSpPr>
      <xdr:spPr>
        <a:xfrm flipV="1">
          <a:off x="10475595" y="15491599"/>
          <a:ext cx="1270" cy="1335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29035</xdr:rowOff>
    </xdr:from>
    <xdr:ext cx="534377" cy="259045"/>
    <xdr:sp macro="" textlink="">
      <xdr:nvSpPr>
        <xdr:cNvPr id="453" name="土木費最小値テキスト"/>
        <xdr:cNvSpPr txBox="1"/>
      </xdr:nvSpPr>
      <xdr:spPr>
        <a:xfrm>
          <a:off x="10528300" y="1683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25208</xdr:rowOff>
    </xdr:from>
    <xdr:to>
      <xdr:col>55</xdr:col>
      <xdr:colOff>88900</xdr:colOff>
      <xdr:row>98</xdr:row>
      <xdr:rowOff>25208</xdr:rowOff>
    </xdr:to>
    <xdr:cxnSp macro="">
      <xdr:nvCxnSpPr>
        <xdr:cNvPr id="454" name="直線コネクタ 453"/>
        <xdr:cNvCxnSpPr/>
      </xdr:nvCxnSpPr>
      <xdr:spPr>
        <a:xfrm>
          <a:off x="10388600" y="1682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7776</xdr:rowOff>
    </xdr:from>
    <xdr:ext cx="599010" cy="259045"/>
    <xdr:sp macro="" textlink="">
      <xdr:nvSpPr>
        <xdr:cNvPr id="455" name="土木費最大値テキスト"/>
        <xdr:cNvSpPr txBox="1"/>
      </xdr:nvSpPr>
      <xdr:spPr>
        <a:xfrm>
          <a:off x="10528300" y="1526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61099</xdr:rowOff>
    </xdr:from>
    <xdr:to>
      <xdr:col>55</xdr:col>
      <xdr:colOff>88900</xdr:colOff>
      <xdr:row>90</xdr:row>
      <xdr:rowOff>61099</xdr:rowOff>
    </xdr:to>
    <xdr:cxnSp macro="">
      <xdr:nvCxnSpPr>
        <xdr:cNvPr id="456" name="直線コネクタ 455"/>
        <xdr:cNvCxnSpPr/>
      </xdr:nvCxnSpPr>
      <xdr:spPr>
        <a:xfrm>
          <a:off x="10388600" y="154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83803</xdr:rowOff>
    </xdr:from>
    <xdr:to>
      <xdr:col>55</xdr:col>
      <xdr:colOff>0</xdr:colOff>
      <xdr:row>97</xdr:row>
      <xdr:rowOff>99558</xdr:rowOff>
    </xdr:to>
    <xdr:cxnSp macro="">
      <xdr:nvCxnSpPr>
        <xdr:cNvPr id="457" name="直線コネクタ 456"/>
        <xdr:cNvCxnSpPr/>
      </xdr:nvCxnSpPr>
      <xdr:spPr>
        <a:xfrm flipV="1">
          <a:off x="9639300" y="16714453"/>
          <a:ext cx="838200" cy="1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35620</xdr:rowOff>
    </xdr:from>
    <xdr:ext cx="534377" cy="259045"/>
    <xdr:sp macro="" textlink="">
      <xdr:nvSpPr>
        <xdr:cNvPr id="458" name="土木費平均値テキスト"/>
        <xdr:cNvSpPr txBox="1"/>
      </xdr:nvSpPr>
      <xdr:spPr>
        <a:xfrm>
          <a:off x="10528300" y="16666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57193</xdr:rowOff>
    </xdr:from>
    <xdr:to>
      <xdr:col>55</xdr:col>
      <xdr:colOff>50800</xdr:colOff>
      <xdr:row>97</xdr:row>
      <xdr:rowOff>158793</xdr:rowOff>
    </xdr:to>
    <xdr:sp macro="" textlink="">
      <xdr:nvSpPr>
        <xdr:cNvPr id="459" name="フローチャート: 判断 458"/>
        <xdr:cNvSpPr/>
      </xdr:nvSpPr>
      <xdr:spPr>
        <a:xfrm>
          <a:off x="10426700" y="166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99558</xdr:rowOff>
    </xdr:from>
    <xdr:to>
      <xdr:col>50</xdr:col>
      <xdr:colOff>114300</xdr:colOff>
      <xdr:row>97</xdr:row>
      <xdr:rowOff>107665</xdr:rowOff>
    </xdr:to>
    <xdr:cxnSp macro="">
      <xdr:nvCxnSpPr>
        <xdr:cNvPr id="460" name="直線コネクタ 459"/>
        <xdr:cNvCxnSpPr/>
      </xdr:nvCxnSpPr>
      <xdr:spPr>
        <a:xfrm flipV="1">
          <a:off x="8750300" y="16730208"/>
          <a:ext cx="889000" cy="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60370</xdr:rowOff>
    </xdr:from>
    <xdr:to>
      <xdr:col>50</xdr:col>
      <xdr:colOff>165100</xdr:colOff>
      <xdr:row>97</xdr:row>
      <xdr:rowOff>161970</xdr:rowOff>
    </xdr:to>
    <xdr:sp macro="" textlink="">
      <xdr:nvSpPr>
        <xdr:cNvPr id="461" name="フローチャート: 判断 460"/>
        <xdr:cNvSpPr/>
      </xdr:nvSpPr>
      <xdr:spPr>
        <a:xfrm>
          <a:off x="9588500" y="166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153097</xdr:rowOff>
    </xdr:from>
    <xdr:ext cx="534377" cy="259045"/>
    <xdr:sp macro="" textlink="">
      <xdr:nvSpPr>
        <xdr:cNvPr id="462" name="テキスト ボックス 461"/>
        <xdr:cNvSpPr txBox="1"/>
      </xdr:nvSpPr>
      <xdr:spPr>
        <a:xfrm>
          <a:off x="9372111" y="1678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107665</xdr:rowOff>
    </xdr:from>
    <xdr:to>
      <xdr:col>45</xdr:col>
      <xdr:colOff>177800</xdr:colOff>
      <xdr:row>97</xdr:row>
      <xdr:rowOff>120022</xdr:rowOff>
    </xdr:to>
    <xdr:cxnSp macro="">
      <xdr:nvCxnSpPr>
        <xdr:cNvPr id="463" name="直線コネクタ 462"/>
        <xdr:cNvCxnSpPr/>
      </xdr:nvCxnSpPr>
      <xdr:spPr>
        <a:xfrm flipV="1">
          <a:off x="7861300" y="16738315"/>
          <a:ext cx="889000" cy="1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64001</xdr:rowOff>
    </xdr:from>
    <xdr:to>
      <xdr:col>46</xdr:col>
      <xdr:colOff>38100</xdr:colOff>
      <xdr:row>97</xdr:row>
      <xdr:rowOff>165601</xdr:rowOff>
    </xdr:to>
    <xdr:sp macro="" textlink="">
      <xdr:nvSpPr>
        <xdr:cNvPr id="464" name="フローチャート: 判断 463"/>
        <xdr:cNvSpPr/>
      </xdr:nvSpPr>
      <xdr:spPr>
        <a:xfrm>
          <a:off x="8699500" y="1669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156728</xdr:rowOff>
    </xdr:from>
    <xdr:ext cx="534377" cy="259045"/>
    <xdr:sp macro="" textlink="">
      <xdr:nvSpPr>
        <xdr:cNvPr id="465" name="テキスト ボックス 464"/>
        <xdr:cNvSpPr txBox="1"/>
      </xdr:nvSpPr>
      <xdr:spPr>
        <a:xfrm>
          <a:off x="8483111" y="1678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120022</xdr:rowOff>
    </xdr:from>
    <xdr:to>
      <xdr:col>41</xdr:col>
      <xdr:colOff>50800</xdr:colOff>
      <xdr:row>97</xdr:row>
      <xdr:rowOff>131479</xdr:rowOff>
    </xdr:to>
    <xdr:cxnSp macro="">
      <xdr:nvCxnSpPr>
        <xdr:cNvPr id="466" name="直線コネクタ 465"/>
        <xdr:cNvCxnSpPr/>
      </xdr:nvCxnSpPr>
      <xdr:spPr>
        <a:xfrm flipV="1">
          <a:off x="6972300" y="16750672"/>
          <a:ext cx="889000" cy="1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158769</xdr:rowOff>
    </xdr:from>
    <xdr:to>
      <xdr:col>41</xdr:col>
      <xdr:colOff>101600</xdr:colOff>
      <xdr:row>97</xdr:row>
      <xdr:rowOff>88919</xdr:rowOff>
    </xdr:to>
    <xdr:sp macro="" textlink="">
      <xdr:nvSpPr>
        <xdr:cNvPr id="467" name="フローチャート: 判断 466"/>
        <xdr:cNvSpPr/>
      </xdr:nvSpPr>
      <xdr:spPr>
        <a:xfrm>
          <a:off x="7810500" y="1661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105446</xdr:rowOff>
    </xdr:from>
    <xdr:ext cx="534377" cy="259045"/>
    <xdr:sp macro="" textlink="">
      <xdr:nvSpPr>
        <xdr:cNvPr id="468" name="テキスト ボックス 467"/>
        <xdr:cNvSpPr txBox="1"/>
      </xdr:nvSpPr>
      <xdr:spPr>
        <a:xfrm>
          <a:off x="7594111" y="1639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60389</xdr:rowOff>
    </xdr:from>
    <xdr:to>
      <xdr:col>36</xdr:col>
      <xdr:colOff>165100</xdr:colOff>
      <xdr:row>97</xdr:row>
      <xdr:rowOff>161989</xdr:rowOff>
    </xdr:to>
    <xdr:sp macro="" textlink="">
      <xdr:nvSpPr>
        <xdr:cNvPr id="469" name="フローチャート: 判断 468"/>
        <xdr:cNvSpPr/>
      </xdr:nvSpPr>
      <xdr:spPr>
        <a:xfrm>
          <a:off x="6921500" y="1669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7066</xdr:rowOff>
    </xdr:from>
    <xdr:ext cx="534377" cy="259045"/>
    <xdr:sp macro="" textlink="">
      <xdr:nvSpPr>
        <xdr:cNvPr id="470" name="テキスト ボックス 469"/>
        <xdr:cNvSpPr txBox="1"/>
      </xdr:nvSpPr>
      <xdr:spPr>
        <a:xfrm>
          <a:off x="6705111" y="1646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33003</xdr:rowOff>
    </xdr:from>
    <xdr:to>
      <xdr:col>55</xdr:col>
      <xdr:colOff>50800</xdr:colOff>
      <xdr:row>97</xdr:row>
      <xdr:rowOff>134603</xdr:rowOff>
    </xdr:to>
    <xdr:sp macro="" textlink="">
      <xdr:nvSpPr>
        <xdr:cNvPr id="476" name="楕円 475"/>
        <xdr:cNvSpPr/>
      </xdr:nvSpPr>
      <xdr:spPr>
        <a:xfrm>
          <a:off x="10426700" y="1666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163830</xdr:rowOff>
    </xdr:from>
    <xdr:ext cx="534377" cy="259045"/>
    <xdr:sp macro="" textlink="">
      <xdr:nvSpPr>
        <xdr:cNvPr id="477" name="土木費該当値テキスト"/>
        <xdr:cNvSpPr txBox="1"/>
      </xdr:nvSpPr>
      <xdr:spPr>
        <a:xfrm>
          <a:off x="10528300" y="164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48758</xdr:rowOff>
    </xdr:from>
    <xdr:to>
      <xdr:col>50</xdr:col>
      <xdr:colOff>165100</xdr:colOff>
      <xdr:row>97</xdr:row>
      <xdr:rowOff>150358</xdr:rowOff>
    </xdr:to>
    <xdr:sp macro="" textlink="">
      <xdr:nvSpPr>
        <xdr:cNvPr id="478" name="楕円 477"/>
        <xdr:cNvSpPr/>
      </xdr:nvSpPr>
      <xdr:spPr>
        <a:xfrm>
          <a:off x="9588500" y="1667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166885</xdr:rowOff>
    </xdr:from>
    <xdr:ext cx="534377" cy="259045"/>
    <xdr:sp macro="" textlink="">
      <xdr:nvSpPr>
        <xdr:cNvPr id="479" name="テキスト ボックス 478"/>
        <xdr:cNvSpPr txBox="1"/>
      </xdr:nvSpPr>
      <xdr:spPr>
        <a:xfrm>
          <a:off x="9372111" y="1645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56865</xdr:rowOff>
    </xdr:from>
    <xdr:to>
      <xdr:col>46</xdr:col>
      <xdr:colOff>38100</xdr:colOff>
      <xdr:row>97</xdr:row>
      <xdr:rowOff>158465</xdr:rowOff>
    </xdr:to>
    <xdr:sp macro="" textlink="">
      <xdr:nvSpPr>
        <xdr:cNvPr id="480" name="楕円 479"/>
        <xdr:cNvSpPr/>
      </xdr:nvSpPr>
      <xdr:spPr>
        <a:xfrm>
          <a:off x="8699500" y="1668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3542</xdr:rowOff>
    </xdr:from>
    <xdr:ext cx="534377" cy="259045"/>
    <xdr:sp macro="" textlink="">
      <xdr:nvSpPr>
        <xdr:cNvPr id="481" name="テキスト ボックス 480"/>
        <xdr:cNvSpPr txBox="1"/>
      </xdr:nvSpPr>
      <xdr:spPr>
        <a:xfrm>
          <a:off x="8483111" y="1646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69222</xdr:rowOff>
    </xdr:from>
    <xdr:to>
      <xdr:col>41</xdr:col>
      <xdr:colOff>101600</xdr:colOff>
      <xdr:row>97</xdr:row>
      <xdr:rowOff>170822</xdr:rowOff>
    </xdr:to>
    <xdr:sp macro="" textlink="">
      <xdr:nvSpPr>
        <xdr:cNvPr id="482" name="楕円 481"/>
        <xdr:cNvSpPr/>
      </xdr:nvSpPr>
      <xdr:spPr>
        <a:xfrm>
          <a:off x="7810500" y="1669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161949</xdr:rowOff>
    </xdr:from>
    <xdr:ext cx="534377" cy="259045"/>
    <xdr:sp macro="" textlink="">
      <xdr:nvSpPr>
        <xdr:cNvPr id="483" name="テキスト ボックス 482"/>
        <xdr:cNvSpPr txBox="1"/>
      </xdr:nvSpPr>
      <xdr:spPr>
        <a:xfrm>
          <a:off x="7594111" y="1679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80679</xdr:rowOff>
    </xdr:from>
    <xdr:to>
      <xdr:col>36</xdr:col>
      <xdr:colOff>165100</xdr:colOff>
      <xdr:row>98</xdr:row>
      <xdr:rowOff>10829</xdr:rowOff>
    </xdr:to>
    <xdr:sp macro="" textlink="">
      <xdr:nvSpPr>
        <xdr:cNvPr id="484" name="楕円 483"/>
        <xdr:cNvSpPr/>
      </xdr:nvSpPr>
      <xdr:spPr>
        <a:xfrm>
          <a:off x="6921500" y="1671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1956</xdr:rowOff>
    </xdr:from>
    <xdr:ext cx="534377" cy="259045"/>
    <xdr:sp macro="" textlink="">
      <xdr:nvSpPr>
        <xdr:cNvPr id="485" name="テキスト ボックス 484"/>
        <xdr:cNvSpPr txBox="1"/>
      </xdr:nvSpPr>
      <xdr:spPr>
        <a:xfrm>
          <a:off x="6705111" y="1680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153644</xdr:rowOff>
    </xdr:from>
    <xdr:to>
      <xdr:col>85</xdr:col>
      <xdr:colOff>126364</xdr:colOff>
      <xdr:row>39</xdr:row>
      <xdr:rowOff>17590</xdr:rowOff>
    </xdr:to>
    <xdr:cxnSp macro="">
      <xdr:nvCxnSpPr>
        <xdr:cNvPr id="510" name="直線コネクタ 509"/>
        <xdr:cNvCxnSpPr/>
      </xdr:nvCxnSpPr>
      <xdr:spPr>
        <a:xfrm flipV="1">
          <a:off x="16317595" y="6154394"/>
          <a:ext cx="1269" cy="54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21417</xdr:rowOff>
    </xdr:from>
    <xdr:ext cx="534377" cy="259045"/>
    <xdr:sp macro="" textlink="">
      <xdr:nvSpPr>
        <xdr:cNvPr id="511" name="消防費最小値テキスト"/>
        <xdr:cNvSpPr txBox="1"/>
      </xdr:nvSpPr>
      <xdr:spPr>
        <a:xfrm>
          <a:off x="16370300" y="670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17590</xdr:rowOff>
    </xdr:from>
    <xdr:to>
      <xdr:col>86</xdr:col>
      <xdr:colOff>25400</xdr:colOff>
      <xdr:row>39</xdr:row>
      <xdr:rowOff>17590</xdr:rowOff>
    </xdr:to>
    <xdr:cxnSp macro="">
      <xdr:nvCxnSpPr>
        <xdr:cNvPr id="512" name="直線コネクタ 511"/>
        <xdr:cNvCxnSpPr/>
      </xdr:nvCxnSpPr>
      <xdr:spPr>
        <a:xfrm>
          <a:off x="16230600" y="670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100321</xdr:rowOff>
    </xdr:from>
    <xdr:ext cx="534377" cy="259045"/>
    <xdr:sp macro="" textlink="">
      <xdr:nvSpPr>
        <xdr:cNvPr id="513" name="消防費最大値テキスト"/>
        <xdr:cNvSpPr txBox="1"/>
      </xdr:nvSpPr>
      <xdr:spPr>
        <a:xfrm>
          <a:off x="16370300" y="592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35</xdr:row>
      <xdr:rowOff>153644</xdr:rowOff>
    </xdr:from>
    <xdr:to>
      <xdr:col>86</xdr:col>
      <xdr:colOff>25400</xdr:colOff>
      <xdr:row>35</xdr:row>
      <xdr:rowOff>153644</xdr:rowOff>
    </xdr:to>
    <xdr:cxnSp macro="">
      <xdr:nvCxnSpPr>
        <xdr:cNvPr id="514" name="直線コネクタ 513"/>
        <xdr:cNvCxnSpPr/>
      </xdr:nvCxnSpPr>
      <xdr:spPr>
        <a:xfrm>
          <a:off x="16230600" y="615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75387</xdr:rowOff>
    </xdr:from>
    <xdr:to>
      <xdr:col>85</xdr:col>
      <xdr:colOff>127000</xdr:colOff>
      <xdr:row>38</xdr:row>
      <xdr:rowOff>101714</xdr:rowOff>
    </xdr:to>
    <xdr:cxnSp macro="">
      <xdr:nvCxnSpPr>
        <xdr:cNvPr id="515" name="直線コネクタ 514"/>
        <xdr:cNvCxnSpPr/>
      </xdr:nvCxnSpPr>
      <xdr:spPr>
        <a:xfrm>
          <a:off x="15481300" y="6590487"/>
          <a:ext cx="8382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6583</xdr:rowOff>
    </xdr:from>
    <xdr:ext cx="534377" cy="259045"/>
    <xdr:sp macro="" textlink="">
      <xdr:nvSpPr>
        <xdr:cNvPr id="516" name="消防費平均値テキスト"/>
        <xdr:cNvSpPr txBox="1"/>
      </xdr:nvSpPr>
      <xdr:spPr>
        <a:xfrm>
          <a:off x="16370300" y="6350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155156</xdr:rowOff>
    </xdr:from>
    <xdr:to>
      <xdr:col>85</xdr:col>
      <xdr:colOff>177800</xdr:colOff>
      <xdr:row>38</xdr:row>
      <xdr:rowOff>85306</xdr:rowOff>
    </xdr:to>
    <xdr:sp macro="" textlink="">
      <xdr:nvSpPr>
        <xdr:cNvPr id="517" name="フローチャート: 判断 516"/>
        <xdr:cNvSpPr/>
      </xdr:nvSpPr>
      <xdr:spPr>
        <a:xfrm>
          <a:off x="16268700" y="649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45669</xdr:rowOff>
    </xdr:from>
    <xdr:to>
      <xdr:col>81</xdr:col>
      <xdr:colOff>50800</xdr:colOff>
      <xdr:row>38</xdr:row>
      <xdr:rowOff>75387</xdr:rowOff>
    </xdr:to>
    <xdr:cxnSp macro="">
      <xdr:nvCxnSpPr>
        <xdr:cNvPr id="518" name="直線コネクタ 517"/>
        <xdr:cNvCxnSpPr/>
      </xdr:nvCxnSpPr>
      <xdr:spPr>
        <a:xfrm>
          <a:off x="14592300" y="6560769"/>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154889</xdr:rowOff>
    </xdr:from>
    <xdr:to>
      <xdr:col>81</xdr:col>
      <xdr:colOff>101600</xdr:colOff>
      <xdr:row>38</xdr:row>
      <xdr:rowOff>85040</xdr:rowOff>
    </xdr:to>
    <xdr:sp macro="" textlink="">
      <xdr:nvSpPr>
        <xdr:cNvPr id="519" name="フローチャート: 判断 518"/>
        <xdr:cNvSpPr/>
      </xdr:nvSpPr>
      <xdr:spPr>
        <a:xfrm>
          <a:off x="15430500" y="64985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101566</xdr:rowOff>
    </xdr:from>
    <xdr:ext cx="534377" cy="259045"/>
    <xdr:sp macro="" textlink="">
      <xdr:nvSpPr>
        <xdr:cNvPr id="520" name="テキスト ボックス 519"/>
        <xdr:cNvSpPr txBox="1"/>
      </xdr:nvSpPr>
      <xdr:spPr>
        <a:xfrm>
          <a:off x="15214111" y="627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95923</xdr:rowOff>
    </xdr:from>
    <xdr:to>
      <xdr:col>76</xdr:col>
      <xdr:colOff>114300</xdr:colOff>
      <xdr:row>38</xdr:row>
      <xdr:rowOff>45669</xdr:rowOff>
    </xdr:to>
    <xdr:cxnSp macro="">
      <xdr:nvCxnSpPr>
        <xdr:cNvPr id="521" name="直線コネクタ 520"/>
        <xdr:cNvCxnSpPr/>
      </xdr:nvCxnSpPr>
      <xdr:spPr>
        <a:xfrm>
          <a:off x="13703300" y="5239423"/>
          <a:ext cx="889000" cy="132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117475</xdr:rowOff>
    </xdr:from>
    <xdr:to>
      <xdr:col>76</xdr:col>
      <xdr:colOff>165100</xdr:colOff>
      <xdr:row>38</xdr:row>
      <xdr:rowOff>47625</xdr:rowOff>
    </xdr:to>
    <xdr:sp macro="" textlink="">
      <xdr:nvSpPr>
        <xdr:cNvPr id="522" name="フローチャート: 判断 521"/>
        <xdr:cNvSpPr/>
      </xdr:nvSpPr>
      <xdr:spPr>
        <a:xfrm>
          <a:off x="145415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64152</xdr:rowOff>
    </xdr:from>
    <xdr:ext cx="534377" cy="259045"/>
    <xdr:sp macro="" textlink="">
      <xdr:nvSpPr>
        <xdr:cNvPr id="523" name="テキスト ボックス 522"/>
        <xdr:cNvSpPr txBox="1"/>
      </xdr:nvSpPr>
      <xdr:spPr>
        <a:xfrm>
          <a:off x="14325111" y="623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95923</xdr:rowOff>
    </xdr:from>
    <xdr:to>
      <xdr:col>71</xdr:col>
      <xdr:colOff>177800</xdr:colOff>
      <xdr:row>37</xdr:row>
      <xdr:rowOff>14427</xdr:rowOff>
    </xdr:to>
    <xdr:cxnSp macro="">
      <xdr:nvCxnSpPr>
        <xdr:cNvPr id="524" name="直線コネクタ 523"/>
        <xdr:cNvCxnSpPr/>
      </xdr:nvCxnSpPr>
      <xdr:spPr>
        <a:xfrm flipV="1">
          <a:off x="12814300" y="5239423"/>
          <a:ext cx="889000" cy="11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131725</xdr:rowOff>
    </xdr:from>
    <xdr:to>
      <xdr:col>72</xdr:col>
      <xdr:colOff>38100</xdr:colOff>
      <xdr:row>38</xdr:row>
      <xdr:rowOff>61875</xdr:rowOff>
    </xdr:to>
    <xdr:sp macro="" textlink="">
      <xdr:nvSpPr>
        <xdr:cNvPr id="525" name="フローチャート: 判断 524"/>
        <xdr:cNvSpPr/>
      </xdr:nvSpPr>
      <xdr:spPr>
        <a:xfrm>
          <a:off x="13652500" y="64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53002</xdr:rowOff>
    </xdr:from>
    <xdr:ext cx="534377" cy="259045"/>
    <xdr:sp macro="" textlink="">
      <xdr:nvSpPr>
        <xdr:cNvPr id="526" name="テキスト ボックス 525"/>
        <xdr:cNvSpPr txBox="1"/>
      </xdr:nvSpPr>
      <xdr:spPr>
        <a:xfrm>
          <a:off x="13436111" y="656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166433</xdr:rowOff>
    </xdr:from>
    <xdr:to>
      <xdr:col>67</xdr:col>
      <xdr:colOff>101600</xdr:colOff>
      <xdr:row>38</xdr:row>
      <xdr:rowOff>96583</xdr:rowOff>
    </xdr:to>
    <xdr:sp macro="" textlink="">
      <xdr:nvSpPr>
        <xdr:cNvPr id="527" name="フローチャート: 判断 526"/>
        <xdr:cNvSpPr/>
      </xdr:nvSpPr>
      <xdr:spPr>
        <a:xfrm>
          <a:off x="12763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87710</xdr:rowOff>
    </xdr:from>
    <xdr:ext cx="534377" cy="259045"/>
    <xdr:sp macro="" textlink="">
      <xdr:nvSpPr>
        <xdr:cNvPr id="528" name="テキスト ボックス 527"/>
        <xdr:cNvSpPr txBox="1"/>
      </xdr:nvSpPr>
      <xdr:spPr>
        <a:xfrm>
          <a:off x="12547111" y="660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50914</xdr:rowOff>
    </xdr:from>
    <xdr:to>
      <xdr:col>85</xdr:col>
      <xdr:colOff>177800</xdr:colOff>
      <xdr:row>38</xdr:row>
      <xdr:rowOff>152514</xdr:rowOff>
    </xdr:to>
    <xdr:sp macro="" textlink="">
      <xdr:nvSpPr>
        <xdr:cNvPr id="534" name="楕円 533"/>
        <xdr:cNvSpPr/>
      </xdr:nvSpPr>
      <xdr:spPr>
        <a:xfrm>
          <a:off x="16268700" y="65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137291</xdr:rowOff>
    </xdr:from>
    <xdr:ext cx="534377" cy="259045"/>
    <xdr:sp macro="" textlink="">
      <xdr:nvSpPr>
        <xdr:cNvPr id="535" name="消防費該当値テキスト"/>
        <xdr:cNvSpPr txBox="1"/>
      </xdr:nvSpPr>
      <xdr:spPr>
        <a:xfrm>
          <a:off x="16370300" y="648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24587</xdr:rowOff>
    </xdr:from>
    <xdr:to>
      <xdr:col>81</xdr:col>
      <xdr:colOff>101600</xdr:colOff>
      <xdr:row>38</xdr:row>
      <xdr:rowOff>126187</xdr:rowOff>
    </xdr:to>
    <xdr:sp macro="" textlink="">
      <xdr:nvSpPr>
        <xdr:cNvPr id="536" name="楕円 535"/>
        <xdr:cNvSpPr/>
      </xdr:nvSpPr>
      <xdr:spPr>
        <a:xfrm>
          <a:off x="15430500" y="653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117314</xdr:rowOff>
    </xdr:from>
    <xdr:ext cx="534377" cy="259045"/>
    <xdr:sp macro="" textlink="">
      <xdr:nvSpPr>
        <xdr:cNvPr id="537" name="テキスト ボックス 536"/>
        <xdr:cNvSpPr txBox="1"/>
      </xdr:nvSpPr>
      <xdr:spPr>
        <a:xfrm>
          <a:off x="15214111" y="663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166319</xdr:rowOff>
    </xdr:from>
    <xdr:to>
      <xdr:col>76</xdr:col>
      <xdr:colOff>165100</xdr:colOff>
      <xdr:row>38</xdr:row>
      <xdr:rowOff>96469</xdr:rowOff>
    </xdr:to>
    <xdr:sp macro="" textlink="">
      <xdr:nvSpPr>
        <xdr:cNvPr id="538" name="楕円 537"/>
        <xdr:cNvSpPr/>
      </xdr:nvSpPr>
      <xdr:spPr>
        <a:xfrm>
          <a:off x="14541500" y="650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87596</xdr:rowOff>
    </xdr:from>
    <xdr:ext cx="534377" cy="259045"/>
    <xdr:sp macro="" textlink="">
      <xdr:nvSpPr>
        <xdr:cNvPr id="539" name="テキスト ボックス 538"/>
        <xdr:cNvSpPr txBox="1"/>
      </xdr:nvSpPr>
      <xdr:spPr>
        <a:xfrm>
          <a:off x="14325111" y="660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45123</xdr:rowOff>
    </xdr:from>
    <xdr:to>
      <xdr:col>72</xdr:col>
      <xdr:colOff>38100</xdr:colOff>
      <xdr:row>30</xdr:row>
      <xdr:rowOff>146723</xdr:rowOff>
    </xdr:to>
    <xdr:sp macro="" textlink="">
      <xdr:nvSpPr>
        <xdr:cNvPr id="540" name="楕円 539"/>
        <xdr:cNvSpPr/>
      </xdr:nvSpPr>
      <xdr:spPr>
        <a:xfrm>
          <a:off x="13652500" y="518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28</xdr:row>
      <xdr:rowOff>163250</xdr:rowOff>
    </xdr:from>
    <xdr:ext cx="534377" cy="259045"/>
    <xdr:sp macro="" textlink="">
      <xdr:nvSpPr>
        <xdr:cNvPr id="541" name="テキスト ボックス 540"/>
        <xdr:cNvSpPr txBox="1"/>
      </xdr:nvSpPr>
      <xdr:spPr>
        <a:xfrm>
          <a:off x="13436111" y="496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135077</xdr:rowOff>
    </xdr:from>
    <xdr:to>
      <xdr:col>67</xdr:col>
      <xdr:colOff>101600</xdr:colOff>
      <xdr:row>37</xdr:row>
      <xdr:rowOff>65227</xdr:rowOff>
    </xdr:to>
    <xdr:sp macro="" textlink="">
      <xdr:nvSpPr>
        <xdr:cNvPr id="542" name="楕円 541"/>
        <xdr:cNvSpPr/>
      </xdr:nvSpPr>
      <xdr:spPr>
        <a:xfrm>
          <a:off x="12763500" y="630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81754</xdr:rowOff>
    </xdr:from>
    <xdr:ext cx="534377" cy="259045"/>
    <xdr:sp macro="" textlink="">
      <xdr:nvSpPr>
        <xdr:cNvPr id="543" name="テキスト ボックス 542"/>
        <xdr:cNvSpPr txBox="1"/>
      </xdr:nvSpPr>
      <xdr:spPr>
        <a:xfrm>
          <a:off x="12547111" y="608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6" name="テキスト ボックス 55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8" name="テキスト ボックス 55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0" name="テキスト ボックス 55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2" name="テキスト ボックス 56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1577</xdr:rowOff>
    </xdr:from>
    <xdr:to>
      <xdr:col>85</xdr:col>
      <xdr:colOff>126364</xdr:colOff>
      <xdr:row>58</xdr:row>
      <xdr:rowOff>61551</xdr:rowOff>
    </xdr:to>
    <xdr:cxnSp macro="">
      <xdr:nvCxnSpPr>
        <xdr:cNvPr id="570" name="直線コネクタ 569"/>
        <xdr:cNvCxnSpPr/>
      </xdr:nvCxnSpPr>
      <xdr:spPr>
        <a:xfrm flipV="1">
          <a:off x="16317595" y="8745527"/>
          <a:ext cx="1269" cy="126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65378</xdr:rowOff>
    </xdr:from>
    <xdr:ext cx="534377" cy="259045"/>
    <xdr:sp macro="" textlink="">
      <xdr:nvSpPr>
        <xdr:cNvPr id="571" name="教育費最小値テキスト"/>
        <xdr:cNvSpPr txBox="1"/>
      </xdr:nvSpPr>
      <xdr:spPr>
        <a:xfrm>
          <a:off x="16370300" y="1000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61551</xdr:rowOff>
    </xdr:from>
    <xdr:to>
      <xdr:col>86</xdr:col>
      <xdr:colOff>25400</xdr:colOff>
      <xdr:row>58</xdr:row>
      <xdr:rowOff>61551</xdr:rowOff>
    </xdr:to>
    <xdr:cxnSp macro="">
      <xdr:nvCxnSpPr>
        <xdr:cNvPr id="572" name="直線コネクタ 571"/>
        <xdr:cNvCxnSpPr/>
      </xdr:nvCxnSpPr>
      <xdr:spPr>
        <a:xfrm>
          <a:off x="16230600" y="1000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119704</xdr:rowOff>
    </xdr:from>
    <xdr:ext cx="599010" cy="259045"/>
    <xdr:sp macro="" textlink="">
      <xdr:nvSpPr>
        <xdr:cNvPr id="573" name="教育費最大値テキスト"/>
        <xdr:cNvSpPr txBox="1"/>
      </xdr:nvSpPr>
      <xdr:spPr>
        <a:xfrm>
          <a:off x="16370300" y="852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1577</xdr:rowOff>
    </xdr:from>
    <xdr:to>
      <xdr:col>86</xdr:col>
      <xdr:colOff>25400</xdr:colOff>
      <xdr:row>51</xdr:row>
      <xdr:rowOff>1577</xdr:rowOff>
    </xdr:to>
    <xdr:cxnSp macro="">
      <xdr:nvCxnSpPr>
        <xdr:cNvPr id="574" name="直線コネクタ 573"/>
        <xdr:cNvCxnSpPr/>
      </xdr:nvCxnSpPr>
      <xdr:spPr>
        <a:xfrm>
          <a:off x="16230600" y="87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62237</xdr:rowOff>
    </xdr:from>
    <xdr:to>
      <xdr:col>85</xdr:col>
      <xdr:colOff>127000</xdr:colOff>
      <xdr:row>57</xdr:row>
      <xdr:rowOff>164291</xdr:rowOff>
    </xdr:to>
    <xdr:cxnSp macro="">
      <xdr:nvCxnSpPr>
        <xdr:cNvPr id="575" name="直線コネクタ 574"/>
        <xdr:cNvCxnSpPr/>
      </xdr:nvCxnSpPr>
      <xdr:spPr>
        <a:xfrm flipV="1">
          <a:off x="15481300" y="9834887"/>
          <a:ext cx="838200" cy="10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26378</xdr:rowOff>
    </xdr:from>
    <xdr:ext cx="534377" cy="259045"/>
    <xdr:sp macro="" textlink="">
      <xdr:nvSpPr>
        <xdr:cNvPr id="576" name="教育費平均値テキスト"/>
        <xdr:cNvSpPr txBox="1"/>
      </xdr:nvSpPr>
      <xdr:spPr>
        <a:xfrm>
          <a:off x="16370300" y="945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3501</xdr:rowOff>
    </xdr:from>
    <xdr:to>
      <xdr:col>85</xdr:col>
      <xdr:colOff>177800</xdr:colOff>
      <xdr:row>56</xdr:row>
      <xdr:rowOff>105101</xdr:rowOff>
    </xdr:to>
    <xdr:sp macro="" textlink="">
      <xdr:nvSpPr>
        <xdr:cNvPr id="577" name="フローチャート: 判断 576"/>
        <xdr:cNvSpPr/>
      </xdr:nvSpPr>
      <xdr:spPr>
        <a:xfrm>
          <a:off x="16268700" y="960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39769</xdr:rowOff>
    </xdr:from>
    <xdr:to>
      <xdr:col>81</xdr:col>
      <xdr:colOff>50800</xdr:colOff>
      <xdr:row>57</xdr:row>
      <xdr:rowOff>164291</xdr:rowOff>
    </xdr:to>
    <xdr:cxnSp macro="">
      <xdr:nvCxnSpPr>
        <xdr:cNvPr id="578" name="直線コネクタ 577"/>
        <xdr:cNvCxnSpPr/>
      </xdr:nvCxnSpPr>
      <xdr:spPr>
        <a:xfrm>
          <a:off x="14592300" y="9812419"/>
          <a:ext cx="889000" cy="12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91480</xdr:rowOff>
    </xdr:from>
    <xdr:to>
      <xdr:col>81</xdr:col>
      <xdr:colOff>101600</xdr:colOff>
      <xdr:row>57</xdr:row>
      <xdr:rowOff>21630</xdr:rowOff>
    </xdr:to>
    <xdr:sp macro="" textlink="">
      <xdr:nvSpPr>
        <xdr:cNvPr id="579" name="フローチャート: 判断 578"/>
        <xdr:cNvSpPr/>
      </xdr:nvSpPr>
      <xdr:spPr>
        <a:xfrm>
          <a:off x="15430500" y="969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38157</xdr:rowOff>
    </xdr:from>
    <xdr:ext cx="534377" cy="259045"/>
    <xdr:sp macro="" textlink="">
      <xdr:nvSpPr>
        <xdr:cNvPr id="580" name="テキスト ボックス 579"/>
        <xdr:cNvSpPr txBox="1"/>
      </xdr:nvSpPr>
      <xdr:spPr>
        <a:xfrm>
          <a:off x="15214111" y="946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105981</xdr:rowOff>
    </xdr:from>
    <xdr:to>
      <xdr:col>76</xdr:col>
      <xdr:colOff>114300</xdr:colOff>
      <xdr:row>57</xdr:row>
      <xdr:rowOff>39769</xdr:rowOff>
    </xdr:to>
    <xdr:cxnSp macro="">
      <xdr:nvCxnSpPr>
        <xdr:cNvPr id="581" name="直線コネクタ 580"/>
        <xdr:cNvCxnSpPr/>
      </xdr:nvCxnSpPr>
      <xdr:spPr>
        <a:xfrm>
          <a:off x="13703300" y="9707181"/>
          <a:ext cx="889000" cy="10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143715</xdr:rowOff>
    </xdr:from>
    <xdr:to>
      <xdr:col>76</xdr:col>
      <xdr:colOff>165100</xdr:colOff>
      <xdr:row>56</xdr:row>
      <xdr:rowOff>73865</xdr:rowOff>
    </xdr:to>
    <xdr:sp macro="" textlink="">
      <xdr:nvSpPr>
        <xdr:cNvPr id="582" name="フローチャート: 判断 581"/>
        <xdr:cNvSpPr/>
      </xdr:nvSpPr>
      <xdr:spPr>
        <a:xfrm>
          <a:off x="14541500" y="957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90392</xdr:rowOff>
    </xdr:from>
    <xdr:ext cx="534377" cy="259045"/>
    <xdr:sp macro="" textlink="">
      <xdr:nvSpPr>
        <xdr:cNvPr id="583" name="テキスト ボックス 582"/>
        <xdr:cNvSpPr txBox="1"/>
      </xdr:nvSpPr>
      <xdr:spPr>
        <a:xfrm>
          <a:off x="14325111" y="934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105981</xdr:rowOff>
    </xdr:from>
    <xdr:to>
      <xdr:col>71</xdr:col>
      <xdr:colOff>177800</xdr:colOff>
      <xdr:row>58</xdr:row>
      <xdr:rowOff>75055</xdr:rowOff>
    </xdr:to>
    <xdr:cxnSp macro="">
      <xdr:nvCxnSpPr>
        <xdr:cNvPr id="584" name="直線コネクタ 583"/>
        <xdr:cNvCxnSpPr/>
      </xdr:nvCxnSpPr>
      <xdr:spPr>
        <a:xfrm flipV="1">
          <a:off x="12814300" y="9707181"/>
          <a:ext cx="889000" cy="3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28321</xdr:rowOff>
    </xdr:from>
    <xdr:to>
      <xdr:col>72</xdr:col>
      <xdr:colOff>38100</xdr:colOff>
      <xdr:row>56</xdr:row>
      <xdr:rowOff>129921</xdr:rowOff>
    </xdr:to>
    <xdr:sp macro="" textlink="">
      <xdr:nvSpPr>
        <xdr:cNvPr id="585" name="フローチャート: 判断 584"/>
        <xdr:cNvSpPr/>
      </xdr:nvSpPr>
      <xdr:spPr>
        <a:xfrm>
          <a:off x="13652500" y="962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146448</xdr:rowOff>
    </xdr:from>
    <xdr:ext cx="534377" cy="259045"/>
    <xdr:sp macro="" textlink="">
      <xdr:nvSpPr>
        <xdr:cNvPr id="586" name="テキスト ボックス 585"/>
        <xdr:cNvSpPr txBox="1"/>
      </xdr:nvSpPr>
      <xdr:spPr>
        <a:xfrm>
          <a:off x="13436111" y="940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154525</xdr:rowOff>
    </xdr:from>
    <xdr:to>
      <xdr:col>67</xdr:col>
      <xdr:colOff>101600</xdr:colOff>
      <xdr:row>57</xdr:row>
      <xdr:rowOff>84675</xdr:rowOff>
    </xdr:to>
    <xdr:sp macro="" textlink="">
      <xdr:nvSpPr>
        <xdr:cNvPr id="587" name="フローチャート: 判断 586"/>
        <xdr:cNvSpPr/>
      </xdr:nvSpPr>
      <xdr:spPr>
        <a:xfrm>
          <a:off x="12763500" y="97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101202</xdr:rowOff>
    </xdr:from>
    <xdr:ext cx="534377" cy="259045"/>
    <xdr:sp macro="" textlink="">
      <xdr:nvSpPr>
        <xdr:cNvPr id="588" name="テキスト ボックス 587"/>
        <xdr:cNvSpPr txBox="1"/>
      </xdr:nvSpPr>
      <xdr:spPr>
        <a:xfrm>
          <a:off x="12547111" y="953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11437</xdr:rowOff>
    </xdr:from>
    <xdr:to>
      <xdr:col>85</xdr:col>
      <xdr:colOff>177800</xdr:colOff>
      <xdr:row>57</xdr:row>
      <xdr:rowOff>113037</xdr:rowOff>
    </xdr:to>
    <xdr:sp macro="" textlink="">
      <xdr:nvSpPr>
        <xdr:cNvPr id="594" name="楕円 593"/>
        <xdr:cNvSpPr/>
      </xdr:nvSpPr>
      <xdr:spPr>
        <a:xfrm>
          <a:off x="16268700" y="97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161314</xdr:rowOff>
    </xdr:from>
    <xdr:ext cx="534377" cy="259045"/>
    <xdr:sp macro="" textlink="">
      <xdr:nvSpPr>
        <xdr:cNvPr id="595" name="教育費該当値テキスト"/>
        <xdr:cNvSpPr txBox="1"/>
      </xdr:nvSpPr>
      <xdr:spPr>
        <a:xfrm>
          <a:off x="16370300" y="976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113491</xdr:rowOff>
    </xdr:from>
    <xdr:to>
      <xdr:col>81</xdr:col>
      <xdr:colOff>101600</xdr:colOff>
      <xdr:row>58</xdr:row>
      <xdr:rowOff>43641</xdr:rowOff>
    </xdr:to>
    <xdr:sp macro="" textlink="">
      <xdr:nvSpPr>
        <xdr:cNvPr id="596" name="楕円 595"/>
        <xdr:cNvSpPr/>
      </xdr:nvSpPr>
      <xdr:spPr>
        <a:xfrm>
          <a:off x="15430500" y="988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34768</xdr:rowOff>
    </xdr:from>
    <xdr:ext cx="534377" cy="259045"/>
    <xdr:sp macro="" textlink="">
      <xdr:nvSpPr>
        <xdr:cNvPr id="597" name="テキスト ボックス 596"/>
        <xdr:cNvSpPr txBox="1"/>
      </xdr:nvSpPr>
      <xdr:spPr>
        <a:xfrm>
          <a:off x="15214111" y="997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160419</xdr:rowOff>
    </xdr:from>
    <xdr:to>
      <xdr:col>76</xdr:col>
      <xdr:colOff>165100</xdr:colOff>
      <xdr:row>57</xdr:row>
      <xdr:rowOff>90569</xdr:rowOff>
    </xdr:to>
    <xdr:sp macro="" textlink="">
      <xdr:nvSpPr>
        <xdr:cNvPr id="598" name="楕円 597"/>
        <xdr:cNvSpPr/>
      </xdr:nvSpPr>
      <xdr:spPr>
        <a:xfrm>
          <a:off x="14541500" y="976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81696</xdr:rowOff>
    </xdr:from>
    <xdr:ext cx="534377" cy="259045"/>
    <xdr:sp macro="" textlink="">
      <xdr:nvSpPr>
        <xdr:cNvPr id="599" name="テキスト ボックス 598"/>
        <xdr:cNvSpPr txBox="1"/>
      </xdr:nvSpPr>
      <xdr:spPr>
        <a:xfrm>
          <a:off x="14325111" y="985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55181</xdr:rowOff>
    </xdr:from>
    <xdr:to>
      <xdr:col>72</xdr:col>
      <xdr:colOff>38100</xdr:colOff>
      <xdr:row>56</xdr:row>
      <xdr:rowOff>156781</xdr:rowOff>
    </xdr:to>
    <xdr:sp macro="" textlink="">
      <xdr:nvSpPr>
        <xdr:cNvPr id="600" name="楕円 599"/>
        <xdr:cNvSpPr/>
      </xdr:nvSpPr>
      <xdr:spPr>
        <a:xfrm>
          <a:off x="13652500" y="965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147908</xdr:rowOff>
    </xdr:from>
    <xdr:ext cx="534377" cy="259045"/>
    <xdr:sp macro="" textlink="">
      <xdr:nvSpPr>
        <xdr:cNvPr id="601" name="テキスト ボックス 600"/>
        <xdr:cNvSpPr txBox="1"/>
      </xdr:nvSpPr>
      <xdr:spPr>
        <a:xfrm>
          <a:off x="13436111" y="974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24255</xdr:rowOff>
    </xdr:from>
    <xdr:to>
      <xdr:col>67</xdr:col>
      <xdr:colOff>101600</xdr:colOff>
      <xdr:row>58</xdr:row>
      <xdr:rowOff>125855</xdr:rowOff>
    </xdr:to>
    <xdr:sp macro="" textlink="">
      <xdr:nvSpPr>
        <xdr:cNvPr id="602" name="楕円 601"/>
        <xdr:cNvSpPr/>
      </xdr:nvSpPr>
      <xdr:spPr>
        <a:xfrm>
          <a:off x="12763500" y="996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116982</xdr:rowOff>
    </xdr:from>
    <xdr:ext cx="534377" cy="259045"/>
    <xdr:sp macro="" textlink="">
      <xdr:nvSpPr>
        <xdr:cNvPr id="603" name="テキスト ボックス 602"/>
        <xdr:cNvSpPr txBox="1"/>
      </xdr:nvSpPr>
      <xdr:spPr>
        <a:xfrm>
          <a:off x="12547111" y="1006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7" name="テキスト ボックス 616"/>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76378</xdr:rowOff>
    </xdr:from>
    <xdr:to>
      <xdr:col>85</xdr:col>
      <xdr:colOff>126364</xdr:colOff>
      <xdr:row>79</xdr:row>
      <xdr:rowOff>44450</xdr:rowOff>
    </xdr:to>
    <xdr:cxnSp macro="">
      <xdr:nvCxnSpPr>
        <xdr:cNvPr id="627" name="直線コネクタ 626"/>
        <xdr:cNvCxnSpPr/>
      </xdr:nvCxnSpPr>
      <xdr:spPr>
        <a:xfrm flipV="1">
          <a:off x="16317595" y="12077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23055</xdr:rowOff>
    </xdr:from>
    <xdr:ext cx="534377" cy="259045"/>
    <xdr:sp macro="" textlink="">
      <xdr:nvSpPr>
        <xdr:cNvPr id="630" name="災害復旧費最大値テキスト"/>
        <xdr:cNvSpPr txBox="1"/>
      </xdr:nvSpPr>
      <xdr:spPr>
        <a:xfrm>
          <a:off x="16370300" y="118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76378</xdr:rowOff>
    </xdr:from>
    <xdr:to>
      <xdr:col>86</xdr:col>
      <xdr:colOff>25400</xdr:colOff>
      <xdr:row>70</xdr:row>
      <xdr:rowOff>76378</xdr:rowOff>
    </xdr:to>
    <xdr:cxnSp macro="">
      <xdr:nvCxnSpPr>
        <xdr:cNvPr id="631" name="直線コネクタ 630"/>
        <xdr:cNvCxnSpPr/>
      </xdr:nvCxnSpPr>
      <xdr:spPr>
        <a:xfrm>
          <a:off x="16230600" y="1207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135889</xdr:rowOff>
    </xdr:from>
    <xdr:to>
      <xdr:col>85</xdr:col>
      <xdr:colOff>127000</xdr:colOff>
      <xdr:row>79</xdr:row>
      <xdr:rowOff>13588</xdr:rowOff>
    </xdr:to>
    <xdr:cxnSp macro="">
      <xdr:nvCxnSpPr>
        <xdr:cNvPr id="632" name="直線コネクタ 631"/>
        <xdr:cNvCxnSpPr/>
      </xdr:nvCxnSpPr>
      <xdr:spPr>
        <a:xfrm>
          <a:off x="15481300" y="13508989"/>
          <a:ext cx="8382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59275</xdr:rowOff>
    </xdr:from>
    <xdr:ext cx="469744" cy="259045"/>
    <xdr:sp macro="" textlink="">
      <xdr:nvSpPr>
        <xdr:cNvPr id="633" name="災害復旧費平均値テキスト"/>
        <xdr:cNvSpPr txBox="1"/>
      </xdr:nvSpPr>
      <xdr:spPr>
        <a:xfrm>
          <a:off x="16370300" y="13260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36398</xdr:rowOff>
    </xdr:from>
    <xdr:to>
      <xdr:col>85</xdr:col>
      <xdr:colOff>177800</xdr:colOff>
      <xdr:row>78</xdr:row>
      <xdr:rowOff>137998</xdr:rowOff>
    </xdr:to>
    <xdr:sp macro="" textlink="">
      <xdr:nvSpPr>
        <xdr:cNvPr id="634" name="フローチャート: 判断 633"/>
        <xdr:cNvSpPr/>
      </xdr:nvSpPr>
      <xdr:spPr>
        <a:xfrm>
          <a:off x="16268700" y="1340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131623</xdr:rowOff>
    </xdr:from>
    <xdr:to>
      <xdr:col>81</xdr:col>
      <xdr:colOff>50800</xdr:colOff>
      <xdr:row>78</xdr:row>
      <xdr:rowOff>135889</xdr:rowOff>
    </xdr:to>
    <xdr:cxnSp macro="">
      <xdr:nvCxnSpPr>
        <xdr:cNvPr id="635" name="直線コネクタ 634"/>
        <xdr:cNvCxnSpPr/>
      </xdr:nvCxnSpPr>
      <xdr:spPr>
        <a:xfrm>
          <a:off x="14592300" y="13504723"/>
          <a:ext cx="8890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110617</xdr:rowOff>
    </xdr:from>
    <xdr:to>
      <xdr:col>81</xdr:col>
      <xdr:colOff>101600</xdr:colOff>
      <xdr:row>79</xdr:row>
      <xdr:rowOff>40767</xdr:rowOff>
    </xdr:to>
    <xdr:sp macro="" textlink="">
      <xdr:nvSpPr>
        <xdr:cNvPr id="636" name="フローチャート: 判断 635"/>
        <xdr:cNvSpPr/>
      </xdr:nvSpPr>
      <xdr:spPr>
        <a:xfrm>
          <a:off x="15430500" y="1348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31894</xdr:rowOff>
    </xdr:from>
    <xdr:ext cx="378565" cy="259045"/>
    <xdr:sp macro="" textlink="">
      <xdr:nvSpPr>
        <xdr:cNvPr id="637" name="テキスト ボックス 636"/>
        <xdr:cNvSpPr txBox="1"/>
      </xdr:nvSpPr>
      <xdr:spPr>
        <a:xfrm>
          <a:off x="15292017" y="13576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131623</xdr:rowOff>
    </xdr:from>
    <xdr:to>
      <xdr:col>76</xdr:col>
      <xdr:colOff>114300</xdr:colOff>
      <xdr:row>78</xdr:row>
      <xdr:rowOff>143511</xdr:rowOff>
    </xdr:to>
    <xdr:cxnSp macro="">
      <xdr:nvCxnSpPr>
        <xdr:cNvPr id="638" name="直線コネクタ 637"/>
        <xdr:cNvCxnSpPr/>
      </xdr:nvCxnSpPr>
      <xdr:spPr>
        <a:xfrm flipV="1">
          <a:off x="13703300" y="13504723"/>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30607</xdr:rowOff>
    </xdr:from>
    <xdr:to>
      <xdr:col>76</xdr:col>
      <xdr:colOff>165100</xdr:colOff>
      <xdr:row>78</xdr:row>
      <xdr:rowOff>132207</xdr:rowOff>
    </xdr:to>
    <xdr:sp macro="" textlink="">
      <xdr:nvSpPr>
        <xdr:cNvPr id="639" name="フローチャート: 判断 638"/>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148734</xdr:rowOff>
    </xdr:from>
    <xdr:ext cx="469744" cy="259045"/>
    <xdr:sp macro="" textlink="">
      <xdr:nvSpPr>
        <xdr:cNvPr id="640" name="テキスト ボックス 639"/>
        <xdr:cNvSpPr txBox="1"/>
      </xdr:nvSpPr>
      <xdr:spPr>
        <a:xfrm>
          <a:off x="14357428" y="1317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136804</xdr:rowOff>
    </xdr:from>
    <xdr:to>
      <xdr:col>71</xdr:col>
      <xdr:colOff>177800</xdr:colOff>
      <xdr:row>78</xdr:row>
      <xdr:rowOff>143511</xdr:rowOff>
    </xdr:to>
    <xdr:cxnSp macro="">
      <xdr:nvCxnSpPr>
        <xdr:cNvPr id="641" name="直線コネクタ 640"/>
        <xdr:cNvCxnSpPr/>
      </xdr:nvCxnSpPr>
      <xdr:spPr>
        <a:xfrm>
          <a:off x="12814300" y="13509904"/>
          <a:ext cx="889000" cy="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1956</xdr:rowOff>
    </xdr:from>
    <xdr:to>
      <xdr:col>72</xdr:col>
      <xdr:colOff>38100</xdr:colOff>
      <xdr:row>76</xdr:row>
      <xdr:rowOff>103556</xdr:rowOff>
    </xdr:to>
    <xdr:sp macro="" textlink="">
      <xdr:nvSpPr>
        <xdr:cNvPr id="642" name="フローチャート: 判断 641"/>
        <xdr:cNvSpPr/>
      </xdr:nvSpPr>
      <xdr:spPr>
        <a:xfrm>
          <a:off x="13652500" y="130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120083</xdr:rowOff>
    </xdr:from>
    <xdr:ext cx="469744" cy="259045"/>
    <xdr:sp macro="" textlink="">
      <xdr:nvSpPr>
        <xdr:cNvPr id="643" name="テキスト ボックス 642"/>
        <xdr:cNvSpPr txBox="1"/>
      </xdr:nvSpPr>
      <xdr:spPr>
        <a:xfrm>
          <a:off x="13468428" y="1280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66345</xdr:rowOff>
    </xdr:from>
    <xdr:to>
      <xdr:col>67</xdr:col>
      <xdr:colOff>101600</xdr:colOff>
      <xdr:row>78</xdr:row>
      <xdr:rowOff>167945</xdr:rowOff>
    </xdr:to>
    <xdr:sp macro="" textlink="">
      <xdr:nvSpPr>
        <xdr:cNvPr id="644" name="フローチャート: 判断 643"/>
        <xdr:cNvSpPr/>
      </xdr:nvSpPr>
      <xdr:spPr>
        <a:xfrm>
          <a:off x="12763500" y="134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13022</xdr:rowOff>
    </xdr:from>
    <xdr:ext cx="469744" cy="259045"/>
    <xdr:sp macro="" textlink="">
      <xdr:nvSpPr>
        <xdr:cNvPr id="645" name="テキスト ボックス 644"/>
        <xdr:cNvSpPr txBox="1"/>
      </xdr:nvSpPr>
      <xdr:spPr>
        <a:xfrm>
          <a:off x="12579428" y="132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134238</xdr:rowOff>
    </xdr:from>
    <xdr:to>
      <xdr:col>85</xdr:col>
      <xdr:colOff>177800</xdr:colOff>
      <xdr:row>79</xdr:row>
      <xdr:rowOff>64388</xdr:rowOff>
    </xdr:to>
    <xdr:sp macro="" textlink="">
      <xdr:nvSpPr>
        <xdr:cNvPr id="651" name="楕円 650"/>
        <xdr:cNvSpPr/>
      </xdr:nvSpPr>
      <xdr:spPr>
        <a:xfrm>
          <a:off x="16268700" y="1350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49165</xdr:rowOff>
    </xdr:from>
    <xdr:ext cx="378565" cy="259045"/>
    <xdr:sp macro="" textlink="">
      <xdr:nvSpPr>
        <xdr:cNvPr id="652" name="災害復旧費該当値テキスト"/>
        <xdr:cNvSpPr txBox="1"/>
      </xdr:nvSpPr>
      <xdr:spPr>
        <a:xfrm>
          <a:off x="16370300" y="13422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85089</xdr:rowOff>
    </xdr:from>
    <xdr:to>
      <xdr:col>81</xdr:col>
      <xdr:colOff>101600</xdr:colOff>
      <xdr:row>79</xdr:row>
      <xdr:rowOff>15239</xdr:rowOff>
    </xdr:to>
    <xdr:sp macro="" textlink="">
      <xdr:nvSpPr>
        <xdr:cNvPr id="653" name="楕円 652"/>
        <xdr:cNvSpPr/>
      </xdr:nvSpPr>
      <xdr:spPr>
        <a:xfrm>
          <a:off x="15430500" y="1345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31766</xdr:rowOff>
    </xdr:from>
    <xdr:ext cx="469744" cy="259045"/>
    <xdr:sp macro="" textlink="">
      <xdr:nvSpPr>
        <xdr:cNvPr id="654" name="テキスト ボックス 653"/>
        <xdr:cNvSpPr txBox="1"/>
      </xdr:nvSpPr>
      <xdr:spPr>
        <a:xfrm>
          <a:off x="15246428" y="1323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80823</xdr:rowOff>
    </xdr:from>
    <xdr:to>
      <xdr:col>76</xdr:col>
      <xdr:colOff>165100</xdr:colOff>
      <xdr:row>79</xdr:row>
      <xdr:rowOff>10973</xdr:rowOff>
    </xdr:to>
    <xdr:sp macro="" textlink="">
      <xdr:nvSpPr>
        <xdr:cNvPr id="655" name="楕円 654"/>
        <xdr:cNvSpPr/>
      </xdr:nvSpPr>
      <xdr:spPr>
        <a:xfrm>
          <a:off x="14541500" y="1345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2100</xdr:rowOff>
    </xdr:from>
    <xdr:ext cx="469744" cy="259045"/>
    <xdr:sp macro="" textlink="">
      <xdr:nvSpPr>
        <xdr:cNvPr id="656" name="テキスト ボックス 655"/>
        <xdr:cNvSpPr txBox="1"/>
      </xdr:nvSpPr>
      <xdr:spPr>
        <a:xfrm>
          <a:off x="14357428" y="13546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92711</xdr:rowOff>
    </xdr:from>
    <xdr:to>
      <xdr:col>72</xdr:col>
      <xdr:colOff>38100</xdr:colOff>
      <xdr:row>79</xdr:row>
      <xdr:rowOff>22861</xdr:rowOff>
    </xdr:to>
    <xdr:sp macro="" textlink="">
      <xdr:nvSpPr>
        <xdr:cNvPr id="657" name="楕円 656"/>
        <xdr:cNvSpPr/>
      </xdr:nvSpPr>
      <xdr:spPr>
        <a:xfrm>
          <a:off x="13652500" y="1346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13988</xdr:rowOff>
    </xdr:from>
    <xdr:ext cx="378565" cy="259045"/>
    <xdr:sp macro="" textlink="">
      <xdr:nvSpPr>
        <xdr:cNvPr id="658" name="テキスト ボックス 657"/>
        <xdr:cNvSpPr txBox="1"/>
      </xdr:nvSpPr>
      <xdr:spPr>
        <a:xfrm>
          <a:off x="13514017" y="1355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86004</xdr:rowOff>
    </xdr:from>
    <xdr:to>
      <xdr:col>67</xdr:col>
      <xdr:colOff>101600</xdr:colOff>
      <xdr:row>79</xdr:row>
      <xdr:rowOff>16154</xdr:rowOff>
    </xdr:to>
    <xdr:sp macro="" textlink="">
      <xdr:nvSpPr>
        <xdr:cNvPr id="659" name="楕円 658"/>
        <xdr:cNvSpPr/>
      </xdr:nvSpPr>
      <xdr:spPr>
        <a:xfrm>
          <a:off x="12763500" y="1345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7281</xdr:rowOff>
    </xdr:from>
    <xdr:ext cx="469744" cy="259045"/>
    <xdr:sp macro="" textlink="">
      <xdr:nvSpPr>
        <xdr:cNvPr id="660" name="テキスト ボックス 659"/>
        <xdr:cNvSpPr txBox="1"/>
      </xdr:nvSpPr>
      <xdr:spPr>
        <a:xfrm>
          <a:off x="12579428" y="1355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119621</xdr:rowOff>
    </xdr:from>
    <xdr:to>
      <xdr:col>85</xdr:col>
      <xdr:colOff>126364</xdr:colOff>
      <xdr:row>98</xdr:row>
      <xdr:rowOff>48718</xdr:rowOff>
    </xdr:to>
    <xdr:cxnSp macro="">
      <xdr:nvCxnSpPr>
        <xdr:cNvPr id="684" name="直線コネクタ 683"/>
        <xdr:cNvCxnSpPr/>
      </xdr:nvCxnSpPr>
      <xdr:spPr>
        <a:xfrm flipV="1">
          <a:off x="16317595" y="15721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52545</xdr:rowOff>
    </xdr:from>
    <xdr:ext cx="469744" cy="259045"/>
    <xdr:sp macro="" textlink="">
      <xdr:nvSpPr>
        <xdr:cNvPr id="685" name="公債費最小値テキスト"/>
        <xdr:cNvSpPr txBox="1"/>
      </xdr:nvSpPr>
      <xdr:spPr>
        <a:xfrm>
          <a:off x="16370300" y="1685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48718</xdr:rowOff>
    </xdr:from>
    <xdr:to>
      <xdr:col>86</xdr:col>
      <xdr:colOff>25400</xdr:colOff>
      <xdr:row>98</xdr:row>
      <xdr:rowOff>48718</xdr:rowOff>
    </xdr:to>
    <xdr:cxnSp macro="">
      <xdr:nvCxnSpPr>
        <xdr:cNvPr id="686" name="直線コネクタ 685"/>
        <xdr:cNvCxnSpPr/>
      </xdr:nvCxnSpPr>
      <xdr:spPr>
        <a:xfrm>
          <a:off x="16230600" y="16850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66298</xdr:rowOff>
    </xdr:from>
    <xdr:ext cx="534377" cy="259045"/>
    <xdr:sp macro="" textlink="">
      <xdr:nvSpPr>
        <xdr:cNvPr id="687" name="公債費最大値テキスト"/>
        <xdr:cNvSpPr txBox="1"/>
      </xdr:nvSpPr>
      <xdr:spPr>
        <a:xfrm>
          <a:off x="16370300" y="1549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68,054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119621</xdr:rowOff>
    </xdr:from>
    <xdr:to>
      <xdr:col>86</xdr:col>
      <xdr:colOff>25400</xdr:colOff>
      <xdr:row>91</xdr:row>
      <xdr:rowOff>119621</xdr:rowOff>
    </xdr:to>
    <xdr:cxnSp macro="">
      <xdr:nvCxnSpPr>
        <xdr:cNvPr id="688" name="直線コネクタ 687"/>
        <xdr:cNvCxnSpPr/>
      </xdr:nvCxnSpPr>
      <xdr:spPr>
        <a:xfrm>
          <a:off x="16230600" y="1572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127070</xdr:rowOff>
    </xdr:from>
    <xdr:to>
      <xdr:col>85</xdr:col>
      <xdr:colOff>127000</xdr:colOff>
      <xdr:row>94</xdr:row>
      <xdr:rowOff>169551</xdr:rowOff>
    </xdr:to>
    <xdr:cxnSp macro="">
      <xdr:nvCxnSpPr>
        <xdr:cNvPr id="689" name="直線コネクタ 688"/>
        <xdr:cNvCxnSpPr/>
      </xdr:nvCxnSpPr>
      <xdr:spPr>
        <a:xfrm flipV="1">
          <a:off x="15481300" y="16243370"/>
          <a:ext cx="8382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90949</xdr:rowOff>
    </xdr:from>
    <xdr:ext cx="534377" cy="259045"/>
    <xdr:sp macro="" textlink="">
      <xdr:nvSpPr>
        <xdr:cNvPr id="690" name="公債費平均値テキスト"/>
        <xdr:cNvSpPr txBox="1"/>
      </xdr:nvSpPr>
      <xdr:spPr>
        <a:xfrm>
          <a:off x="16370300" y="16207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112522</xdr:rowOff>
    </xdr:from>
    <xdr:to>
      <xdr:col>85</xdr:col>
      <xdr:colOff>177800</xdr:colOff>
      <xdr:row>95</xdr:row>
      <xdr:rowOff>42672</xdr:rowOff>
    </xdr:to>
    <xdr:sp macro="" textlink="">
      <xdr:nvSpPr>
        <xdr:cNvPr id="691" name="フローチャート: 判断 690"/>
        <xdr:cNvSpPr/>
      </xdr:nvSpPr>
      <xdr:spPr>
        <a:xfrm>
          <a:off x="16268700" y="1622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169551</xdr:rowOff>
    </xdr:from>
    <xdr:to>
      <xdr:col>81</xdr:col>
      <xdr:colOff>50800</xdr:colOff>
      <xdr:row>95</xdr:row>
      <xdr:rowOff>31077</xdr:rowOff>
    </xdr:to>
    <xdr:cxnSp macro="">
      <xdr:nvCxnSpPr>
        <xdr:cNvPr id="692" name="直線コネクタ 691"/>
        <xdr:cNvCxnSpPr/>
      </xdr:nvCxnSpPr>
      <xdr:spPr>
        <a:xfrm flipV="1">
          <a:off x="14592300" y="16285851"/>
          <a:ext cx="889000" cy="3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113436</xdr:rowOff>
    </xdr:from>
    <xdr:to>
      <xdr:col>81</xdr:col>
      <xdr:colOff>101600</xdr:colOff>
      <xdr:row>95</xdr:row>
      <xdr:rowOff>43586</xdr:rowOff>
    </xdr:to>
    <xdr:sp macro="" textlink="">
      <xdr:nvSpPr>
        <xdr:cNvPr id="693" name="フローチャート: 判断 692"/>
        <xdr:cNvSpPr/>
      </xdr:nvSpPr>
      <xdr:spPr>
        <a:xfrm>
          <a:off x="15430500" y="1622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60113</xdr:rowOff>
    </xdr:from>
    <xdr:ext cx="534377" cy="259045"/>
    <xdr:sp macro="" textlink="">
      <xdr:nvSpPr>
        <xdr:cNvPr id="694" name="テキスト ボックス 693"/>
        <xdr:cNvSpPr txBox="1"/>
      </xdr:nvSpPr>
      <xdr:spPr>
        <a:xfrm>
          <a:off x="15214111" y="1600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28009</xdr:rowOff>
    </xdr:from>
    <xdr:to>
      <xdr:col>76</xdr:col>
      <xdr:colOff>114300</xdr:colOff>
      <xdr:row>95</xdr:row>
      <xdr:rowOff>31077</xdr:rowOff>
    </xdr:to>
    <xdr:cxnSp macro="">
      <xdr:nvCxnSpPr>
        <xdr:cNvPr id="695" name="直線コネクタ 694"/>
        <xdr:cNvCxnSpPr/>
      </xdr:nvCxnSpPr>
      <xdr:spPr>
        <a:xfrm>
          <a:off x="13703300" y="16315759"/>
          <a:ext cx="8890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157327</xdr:rowOff>
    </xdr:from>
    <xdr:to>
      <xdr:col>76</xdr:col>
      <xdr:colOff>165100</xdr:colOff>
      <xdr:row>95</xdr:row>
      <xdr:rowOff>87477</xdr:rowOff>
    </xdr:to>
    <xdr:sp macro="" textlink="">
      <xdr:nvSpPr>
        <xdr:cNvPr id="696" name="フローチャート: 判断 695"/>
        <xdr:cNvSpPr/>
      </xdr:nvSpPr>
      <xdr:spPr>
        <a:xfrm>
          <a:off x="14541500" y="1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78604</xdr:rowOff>
    </xdr:from>
    <xdr:ext cx="534377" cy="259045"/>
    <xdr:sp macro="" textlink="">
      <xdr:nvSpPr>
        <xdr:cNvPr id="697" name="テキスト ボックス 696"/>
        <xdr:cNvSpPr txBox="1"/>
      </xdr:nvSpPr>
      <xdr:spPr>
        <a:xfrm>
          <a:off x="14325111" y="1636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28009</xdr:rowOff>
    </xdr:from>
    <xdr:to>
      <xdr:col>71</xdr:col>
      <xdr:colOff>177800</xdr:colOff>
      <xdr:row>95</xdr:row>
      <xdr:rowOff>41708</xdr:rowOff>
    </xdr:to>
    <xdr:cxnSp macro="">
      <xdr:nvCxnSpPr>
        <xdr:cNvPr id="698" name="直線コネクタ 697"/>
        <xdr:cNvCxnSpPr/>
      </xdr:nvCxnSpPr>
      <xdr:spPr>
        <a:xfrm flipV="1">
          <a:off x="12814300" y="16315759"/>
          <a:ext cx="889000" cy="1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168396</xdr:rowOff>
    </xdr:from>
    <xdr:to>
      <xdr:col>72</xdr:col>
      <xdr:colOff>38100</xdr:colOff>
      <xdr:row>95</xdr:row>
      <xdr:rowOff>98546</xdr:rowOff>
    </xdr:to>
    <xdr:sp macro="" textlink="">
      <xdr:nvSpPr>
        <xdr:cNvPr id="699" name="フローチャート: 判断 698"/>
        <xdr:cNvSpPr/>
      </xdr:nvSpPr>
      <xdr:spPr>
        <a:xfrm>
          <a:off x="13652500" y="162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89673</xdr:rowOff>
    </xdr:from>
    <xdr:ext cx="534377" cy="259045"/>
    <xdr:sp macro="" textlink="">
      <xdr:nvSpPr>
        <xdr:cNvPr id="700" name="テキスト ボックス 699"/>
        <xdr:cNvSpPr txBox="1"/>
      </xdr:nvSpPr>
      <xdr:spPr>
        <a:xfrm>
          <a:off x="13436111" y="1637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16833</xdr:rowOff>
    </xdr:from>
    <xdr:to>
      <xdr:col>67</xdr:col>
      <xdr:colOff>101600</xdr:colOff>
      <xdr:row>95</xdr:row>
      <xdr:rowOff>118433</xdr:rowOff>
    </xdr:to>
    <xdr:sp macro="" textlink="">
      <xdr:nvSpPr>
        <xdr:cNvPr id="701" name="フローチャート: 判断 700"/>
        <xdr:cNvSpPr/>
      </xdr:nvSpPr>
      <xdr:spPr>
        <a:xfrm>
          <a:off x="12763500" y="1630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109560</xdr:rowOff>
    </xdr:from>
    <xdr:ext cx="534377" cy="259045"/>
    <xdr:sp macro="" textlink="">
      <xdr:nvSpPr>
        <xdr:cNvPr id="702" name="テキスト ボックス 701"/>
        <xdr:cNvSpPr txBox="1"/>
      </xdr:nvSpPr>
      <xdr:spPr>
        <a:xfrm>
          <a:off x="12547111" y="1639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76270</xdr:rowOff>
    </xdr:from>
    <xdr:to>
      <xdr:col>85</xdr:col>
      <xdr:colOff>177800</xdr:colOff>
      <xdr:row>95</xdr:row>
      <xdr:rowOff>6420</xdr:rowOff>
    </xdr:to>
    <xdr:sp macro="" textlink="">
      <xdr:nvSpPr>
        <xdr:cNvPr id="708" name="楕円 707"/>
        <xdr:cNvSpPr/>
      </xdr:nvSpPr>
      <xdr:spPr>
        <a:xfrm>
          <a:off x="16268700" y="161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99147</xdr:rowOff>
    </xdr:from>
    <xdr:ext cx="534377" cy="259045"/>
    <xdr:sp macro="" textlink="">
      <xdr:nvSpPr>
        <xdr:cNvPr id="709" name="公債費該当値テキスト"/>
        <xdr:cNvSpPr txBox="1"/>
      </xdr:nvSpPr>
      <xdr:spPr>
        <a:xfrm>
          <a:off x="16370300" y="1604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118751</xdr:rowOff>
    </xdr:from>
    <xdr:to>
      <xdr:col>81</xdr:col>
      <xdr:colOff>101600</xdr:colOff>
      <xdr:row>95</xdr:row>
      <xdr:rowOff>48901</xdr:rowOff>
    </xdr:to>
    <xdr:sp macro="" textlink="">
      <xdr:nvSpPr>
        <xdr:cNvPr id="710" name="楕円 709"/>
        <xdr:cNvSpPr/>
      </xdr:nvSpPr>
      <xdr:spPr>
        <a:xfrm>
          <a:off x="15430500" y="1623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40028</xdr:rowOff>
    </xdr:from>
    <xdr:ext cx="534377" cy="259045"/>
    <xdr:sp macro="" textlink="">
      <xdr:nvSpPr>
        <xdr:cNvPr id="711" name="テキスト ボックス 710"/>
        <xdr:cNvSpPr txBox="1"/>
      </xdr:nvSpPr>
      <xdr:spPr>
        <a:xfrm>
          <a:off x="15214111" y="1632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151727</xdr:rowOff>
    </xdr:from>
    <xdr:to>
      <xdr:col>76</xdr:col>
      <xdr:colOff>165100</xdr:colOff>
      <xdr:row>95</xdr:row>
      <xdr:rowOff>81877</xdr:rowOff>
    </xdr:to>
    <xdr:sp macro="" textlink="">
      <xdr:nvSpPr>
        <xdr:cNvPr id="712" name="楕円 711"/>
        <xdr:cNvSpPr/>
      </xdr:nvSpPr>
      <xdr:spPr>
        <a:xfrm>
          <a:off x="14541500" y="162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98404</xdr:rowOff>
    </xdr:from>
    <xdr:ext cx="534377" cy="259045"/>
    <xdr:sp macro="" textlink="">
      <xdr:nvSpPr>
        <xdr:cNvPr id="713" name="テキスト ボックス 712"/>
        <xdr:cNvSpPr txBox="1"/>
      </xdr:nvSpPr>
      <xdr:spPr>
        <a:xfrm>
          <a:off x="14325111" y="1604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148659</xdr:rowOff>
    </xdr:from>
    <xdr:to>
      <xdr:col>72</xdr:col>
      <xdr:colOff>38100</xdr:colOff>
      <xdr:row>95</xdr:row>
      <xdr:rowOff>78809</xdr:rowOff>
    </xdr:to>
    <xdr:sp macro="" textlink="">
      <xdr:nvSpPr>
        <xdr:cNvPr id="714" name="楕円 713"/>
        <xdr:cNvSpPr/>
      </xdr:nvSpPr>
      <xdr:spPr>
        <a:xfrm>
          <a:off x="13652500" y="1626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95336</xdr:rowOff>
    </xdr:from>
    <xdr:ext cx="534377" cy="259045"/>
    <xdr:sp macro="" textlink="">
      <xdr:nvSpPr>
        <xdr:cNvPr id="715" name="テキスト ボックス 714"/>
        <xdr:cNvSpPr txBox="1"/>
      </xdr:nvSpPr>
      <xdr:spPr>
        <a:xfrm>
          <a:off x="13436111" y="1604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162358</xdr:rowOff>
    </xdr:from>
    <xdr:to>
      <xdr:col>67</xdr:col>
      <xdr:colOff>101600</xdr:colOff>
      <xdr:row>95</xdr:row>
      <xdr:rowOff>92508</xdr:rowOff>
    </xdr:to>
    <xdr:sp macro="" textlink="">
      <xdr:nvSpPr>
        <xdr:cNvPr id="716" name="楕円 715"/>
        <xdr:cNvSpPr/>
      </xdr:nvSpPr>
      <xdr:spPr>
        <a:xfrm>
          <a:off x="12763500" y="1627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109035</xdr:rowOff>
    </xdr:from>
    <xdr:ext cx="534377" cy="259045"/>
    <xdr:sp macro="" textlink="">
      <xdr:nvSpPr>
        <xdr:cNvPr id="717" name="テキスト ボックス 716"/>
        <xdr:cNvSpPr txBox="1"/>
      </xdr:nvSpPr>
      <xdr:spPr>
        <a:xfrm>
          <a:off x="12547111" y="1605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8" name="直線コネクタ 72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9" name="テキスト ボックス 72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2" name="直線コネクタ 73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3" name="テキスト ボックス 732"/>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27686</xdr:rowOff>
    </xdr:from>
    <xdr:to>
      <xdr:col>116</xdr:col>
      <xdr:colOff>62864</xdr:colOff>
      <xdr:row>38</xdr:row>
      <xdr:rowOff>25400</xdr:rowOff>
    </xdr:to>
    <xdr:cxnSp macro="">
      <xdr:nvCxnSpPr>
        <xdr:cNvPr id="737" name="直線コネクタ 736"/>
        <xdr:cNvCxnSpPr/>
      </xdr:nvCxnSpPr>
      <xdr:spPr>
        <a:xfrm flipV="1">
          <a:off x="22159595" y="5342636"/>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8"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9" name="直線コネクタ 73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145813</xdr:rowOff>
    </xdr:from>
    <xdr:ext cx="469744" cy="259045"/>
    <xdr:sp macro="" textlink="">
      <xdr:nvSpPr>
        <xdr:cNvPr id="740" name="諸支出金最大値テキスト"/>
        <xdr:cNvSpPr txBox="1"/>
      </xdr:nvSpPr>
      <xdr:spPr>
        <a:xfrm>
          <a:off x="22212300" y="511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27686</xdr:rowOff>
    </xdr:from>
    <xdr:to>
      <xdr:col>116</xdr:col>
      <xdr:colOff>152400</xdr:colOff>
      <xdr:row>31</xdr:row>
      <xdr:rowOff>27686</xdr:rowOff>
    </xdr:to>
    <xdr:cxnSp macro="">
      <xdr:nvCxnSpPr>
        <xdr:cNvPr id="741" name="直線コネクタ 740"/>
        <xdr:cNvCxnSpPr/>
      </xdr:nvCxnSpPr>
      <xdr:spPr>
        <a:xfrm>
          <a:off x="22072600" y="534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143129</xdr:rowOff>
    </xdr:from>
    <xdr:to>
      <xdr:col>116</xdr:col>
      <xdr:colOff>63500</xdr:colOff>
      <xdr:row>36</xdr:row>
      <xdr:rowOff>129413</xdr:rowOff>
    </xdr:to>
    <xdr:cxnSp macro="">
      <xdr:nvCxnSpPr>
        <xdr:cNvPr id="742" name="直線コネクタ 741"/>
        <xdr:cNvCxnSpPr/>
      </xdr:nvCxnSpPr>
      <xdr:spPr>
        <a:xfrm flipV="1">
          <a:off x="21323300" y="6143879"/>
          <a:ext cx="8382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67899</xdr:rowOff>
    </xdr:from>
    <xdr:ext cx="313932" cy="259045"/>
    <xdr:sp macro="" textlink="">
      <xdr:nvSpPr>
        <xdr:cNvPr id="743" name="諸支出金平均値テキスト"/>
        <xdr:cNvSpPr txBox="1"/>
      </xdr:nvSpPr>
      <xdr:spPr>
        <a:xfrm>
          <a:off x="22212300" y="641154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89472</xdr:rowOff>
    </xdr:from>
    <xdr:to>
      <xdr:col>116</xdr:col>
      <xdr:colOff>114300</xdr:colOff>
      <xdr:row>38</xdr:row>
      <xdr:rowOff>19622</xdr:rowOff>
    </xdr:to>
    <xdr:sp macro="" textlink="">
      <xdr:nvSpPr>
        <xdr:cNvPr id="744" name="フローチャート: 判断 743"/>
        <xdr:cNvSpPr/>
      </xdr:nvSpPr>
      <xdr:spPr>
        <a:xfrm>
          <a:off x="22110700" y="64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24828</xdr:rowOff>
    </xdr:from>
    <xdr:to>
      <xdr:col>111</xdr:col>
      <xdr:colOff>177800</xdr:colOff>
      <xdr:row>36</xdr:row>
      <xdr:rowOff>129413</xdr:rowOff>
    </xdr:to>
    <xdr:cxnSp macro="">
      <xdr:nvCxnSpPr>
        <xdr:cNvPr id="745" name="直線コネクタ 744"/>
        <xdr:cNvCxnSpPr/>
      </xdr:nvCxnSpPr>
      <xdr:spPr>
        <a:xfrm>
          <a:off x="20434300" y="6025578"/>
          <a:ext cx="889000" cy="27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51753</xdr:rowOff>
    </xdr:from>
    <xdr:to>
      <xdr:col>112</xdr:col>
      <xdr:colOff>38100</xdr:colOff>
      <xdr:row>37</xdr:row>
      <xdr:rowOff>153353</xdr:rowOff>
    </xdr:to>
    <xdr:sp macro="" textlink="">
      <xdr:nvSpPr>
        <xdr:cNvPr id="746" name="フローチャート: 判断 745"/>
        <xdr:cNvSpPr/>
      </xdr:nvSpPr>
      <xdr:spPr>
        <a:xfrm>
          <a:off x="21272500" y="639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144480</xdr:rowOff>
    </xdr:from>
    <xdr:ext cx="378565" cy="259045"/>
    <xdr:sp macro="" textlink="">
      <xdr:nvSpPr>
        <xdr:cNvPr id="747" name="テキスト ボックス 746"/>
        <xdr:cNvSpPr txBox="1"/>
      </xdr:nvSpPr>
      <xdr:spPr>
        <a:xfrm>
          <a:off x="21134017" y="6488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24828</xdr:rowOff>
    </xdr:from>
    <xdr:to>
      <xdr:col>107</xdr:col>
      <xdr:colOff>50800</xdr:colOff>
      <xdr:row>36</xdr:row>
      <xdr:rowOff>139700</xdr:rowOff>
    </xdr:to>
    <xdr:cxnSp macro="">
      <xdr:nvCxnSpPr>
        <xdr:cNvPr id="748" name="直線コネクタ 747"/>
        <xdr:cNvCxnSpPr/>
      </xdr:nvCxnSpPr>
      <xdr:spPr>
        <a:xfrm flipV="1">
          <a:off x="19545300" y="6025578"/>
          <a:ext cx="889000" cy="28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110046</xdr:rowOff>
    </xdr:from>
    <xdr:to>
      <xdr:col>107</xdr:col>
      <xdr:colOff>101600</xdr:colOff>
      <xdr:row>38</xdr:row>
      <xdr:rowOff>40196</xdr:rowOff>
    </xdr:to>
    <xdr:sp macro="" textlink="">
      <xdr:nvSpPr>
        <xdr:cNvPr id="749" name="フローチャート: 判断 748"/>
        <xdr:cNvSpPr/>
      </xdr:nvSpPr>
      <xdr:spPr>
        <a:xfrm>
          <a:off x="20383500" y="64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31322</xdr:rowOff>
    </xdr:from>
    <xdr:ext cx="313932" cy="259045"/>
    <xdr:sp macro="" textlink="">
      <xdr:nvSpPr>
        <xdr:cNvPr id="750" name="テキスト ボックス 749"/>
        <xdr:cNvSpPr txBox="1"/>
      </xdr:nvSpPr>
      <xdr:spPr>
        <a:xfrm>
          <a:off x="20277333" y="6546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139700</xdr:rowOff>
    </xdr:from>
    <xdr:to>
      <xdr:col>102</xdr:col>
      <xdr:colOff>114300</xdr:colOff>
      <xdr:row>37</xdr:row>
      <xdr:rowOff>1968</xdr:rowOff>
    </xdr:to>
    <xdr:cxnSp macro="">
      <xdr:nvCxnSpPr>
        <xdr:cNvPr id="751" name="直線コネクタ 750"/>
        <xdr:cNvCxnSpPr/>
      </xdr:nvCxnSpPr>
      <xdr:spPr>
        <a:xfrm flipV="1">
          <a:off x="18656300" y="6311900"/>
          <a:ext cx="889000" cy="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6033</xdr:rowOff>
    </xdr:from>
    <xdr:to>
      <xdr:col>102</xdr:col>
      <xdr:colOff>165100</xdr:colOff>
      <xdr:row>37</xdr:row>
      <xdr:rowOff>107633</xdr:rowOff>
    </xdr:to>
    <xdr:sp macro="" textlink="">
      <xdr:nvSpPr>
        <xdr:cNvPr id="752" name="フローチャート: 判断 751"/>
        <xdr:cNvSpPr/>
      </xdr:nvSpPr>
      <xdr:spPr>
        <a:xfrm>
          <a:off x="19494500" y="634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98760</xdr:rowOff>
    </xdr:from>
    <xdr:ext cx="378565" cy="259045"/>
    <xdr:sp macro="" textlink="">
      <xdr:nvSpPr>
        <xdr:cNvPr id="753" name="テキスト ボックス 752"/>
        <xdr:cNvSpPr txBox="1"/>
      </xdr:nvSpPr>
      <xdr:spPr>
        <a:xfrm>
          <a:off x="19356017" y="6442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91758</xdr:rowOff>
    </xdr:from>
    <xdr:to>
      <xdr:col>98</xdr:col>
      <xdr:colOff>38100</xdr:colOff>
      <xdr:row>38</xdr:row>
      <xdr:rowOff>21907</xdr:rowOff>
    </xdr:to>
    <xdr:sp macro="" textlink="">
      <xdr:nvSpPr>
        <xdr:cNvPr id="754" name="フローチャート: 判断 753"/>
        <xdr:cNvSpPr/>
      </xdr:nvSpPr>
      <xdr:spPr>
        <a:xfrm>
          <a:off x="18605500" y="64354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13034</xdr:rowOff>
    </xdr:from>
    <xdr:ext cx="313932" cy="259045"/>
    <xdr:sp macro="" textlink="">
      <xdr:nvSpPr>
        <xdr:cNvPr id="755" name="テキスト ボックス 754"/>
        <xdr:cNvSpPr txBox="1"/>
      </xdr:nvSpPr>
      <xdr:spPr>
        <a:xfrm>
          <a:off x="18499333" y="65281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92329</xdr:rowOff>
    </xdr:from>
    <xdr:to>
      <xdr:col>116</xdr:col>
      <xdr:colOff>114300</xdr:colOff>
      <xdr:row>36</xdr:row>
      <xdr:rowOff>22479</xdr:rowOff>
    </xdr:to>
    <xdr:sp macro="" textlink="">
      <xdr:nvSpPr>
        <xdr:cNvPr id="761" name="楕円 760"/>
        <xdr:cNvSpPr/>
      </xdr:nvSpPr>
      <xdr:spPr>
        <a:xfrm>
          <a:off x="22110700" y="609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115206</xdr:rowOff>
    </xdr:from>
    <xdr:ext cx="378565" cy="259045"/>
    <xdr:sp macro="" textlink="">
      <xdr:nvSpPr>
        <xdr:cNvPr id="762" name="諸支出金該当値テキスト"/>
        <xdr:cNvSpPr txBox="1"/>
      </xdr:nvSpPr>
      <xdr:spPr>
        <a:xfrm>
          <a:off x="22212300" y="5944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78613</xdr:rowOff>
    </xdr:from>
    <xdr:to>
      <xdr:col>112</xdr:col>
      <xdr:colOff>38100</xdr:colOff>
      <xdr:row>37</xdr:row>
      <xdr:rowOff>8763</xdr:rowOff>
    </xdr:to>
    <xdr:sp macro="" textlink="">
      <xdr:nvSpPr>
        <xdr:cNvPr id="763" name="楕円 762"/>
        <xdr:cNvSpPr/>
      </xdr:nvSpPr>
      <xdr:spPr>
        <a:xfrm>
          <a:off x="21272500" y="62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25290</xdr:rowOff>
    </xdr:from>
    <xdr:ext cx="378565" cy="259045"/>
    <xdr:sp macro="" textlink="">
      <xdr:nvSpPr>
        <xdr:cNvPr id="764" name="テキスト ボックス 763"/>
        <xdr:cNvSpPr txBox="1"/>
      </xdr:nvSpPr>
      <xdr:spPr>
        <a:xfrm>
          <a:off x="21134017" y="602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145478</xdr:rowOff>
    </xdr:from>
    <xdr:to>
      <xdr:col>107</xdr:col>
      <xdr:colOff>101600</xdr:colOff>
      <xdr:row>35</xdr:row>
      <xdr:rowOff>75628</xdr:rowOff>
    </xdr:to>
    <xdr:sp macro="" textlink="">
      <xdr:nvSpPr>
        <xdr:cNvPr id="765" name="楕円 764"/>
        <xdr:cNvSpPr/>
      </xdr:nvSpPr>
      <xdr:spPr>
        <a:xfrm>
          <a:off x="20383500" y="597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92155</xdr:rowOff>
    </xdr:from>
    <xdr:ext cx="378565" cy="259045"/>
    <xdr:sp macro="" textlink="">
      <xdr:nvSpPr>
        <xdr:cNvPr id="766" name="テキスト ボックス 765"/>
        <xdr:cNvSpPr txBox="1"/>
      </xdr:nvSpPr>
      <xdr:spPr>
        <a:xfrm>
          <a:off x="20245017" y="575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88900</xdr:rowOff>
    </xdr:from>
    <xdr:to>
      <xdr:col>102</xdr:col>
      <xdr:colOff>165100</xdr:colOff>
      <xdr:row>37</xdr:row>
      <xdr:rowOff>19050</xdr:rowOff>
    </xdr:to>
    <xdr:sp macro="" textlink="">
      <xdr:nvSpPr>
        <xdr:cNvPr id="767" name="楕円 766"/>
        <xdr:cNvSpPr/>
      </xdr:nvSpPr>
      <xdr:spPr>
        <a:xfrm>
          <a:off x="19494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35577</xdr:rowOff>
    </xdr:from>
    <xdr:ext cx="378565" cy="259045"/>
    <xdr:sp macro="" textlink="">
      <xdr:nvSpPr>
        <xdr:cNvPr id="768" name="テキスト ボックス 767"/>
        <xdr:cNvSpPr txBox="1"/>
      </xdr:nvSpPr>
      <xdr:spPr>
        <a:xfrm>
          <a:off x="19356017" y="6036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122618</xdr:rowOff>
    </xdr:from>
    <xdr:to>
      <xdr:col>98</xdr:col>
      <xdr:colOff>38100</xdr:colOff>
      <xdr:row>37</xdr:row>
      <xdr:rowOff>52768</xdr:rowOff>
    </xdr:to>
    <xdr:sp macro="" textlink="">
      <xdr:nvSpPr>
        <xdr:cNvPr id="769" name="楕円 768"/>
        <xdr:cNvSpPr/>
      </xdr:nvSpPr>
      <xdr:spPr>
        <a:xfrm>
          <a:off x="18605500" y="62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69295</xdr:rowOff>
    </xdr:from>
    <xdr:ext cx="378565" cy="259045"/>
    <xdr:sp macro="" textlink="">
      <xdr:nvSpPr>
        <xdr:cNvPr id="770" name="テキスト ボックス 769"/>
        <xdr:cNvSpPr txBox="1"/>
      </xdr:nvSpPr>
      <xdr:spPr>
        <a:xfrm>
          <a:off x="18467017" y="6070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増加としての前年度との比較で最も差が大きいのは、教育費で、</a:t>
          </a:r>
          <a:r>
            <a:rPr kumimoji="1" lang="en-US" altLang="ja-JP" sz="1300">
              <a:latin typeface="ＭＳ Ｐゴシック" panose="020B0600070205080204" pitchFamily="50" charset="-128"/>
              <a:ea typeface="ＭＳ Ｐゴシック" panose="020B0600070205080204" pitchFamily="50" charset="-128"/>
            </a:rPr>
            <a:t>6,250</a:t>
          </a:r>
          <a:r>
            <a:rPr kumimoji="1" lang="ja-JP" altLang="en-US" sz="1300">
              <a:latin typeface="ＭＳ Ｐゴシック" panose="020B0600070205080204" pitchFamily="50" charset="-128"/>
              <a:ea typeface="ＭＳ Ｐゴシック" panose="020B0600070205080204" pitchFamily="50" charset="-128"/>
            </a:rPr>
            <a:t>円増加している。これは、西部学校給食センター建設に要した経費が約</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億円増加したことによる。２番目に差が大きいのは土木費で、</a:t>
          </a:r>
          <a:r>
            <a:rPr kumimoji="1" lang="en-US" altLang="ja-JP" sz="1300">
              <a:latin typeface="ＭＳ Ｐゴシック" panose="020B0600070205080204" pitchFamily="50" charset="-128"/>
              <a:ea typeface="ＭＳ Ｐゴシック" panose="020B0600070205080204" pitchFamily="50" charset="-128"/>
            </a:rPr>
            <a:t>3,446</a:t>
          </a:r>
          <a:r>
            <a:rPr kumimoji="1" lang="ja-JP" altLang="en-US" sz="1300">
              <a:latin typeface="ＭＳ Ｐゴシック" panose="020B0600070205080204" pitchFamily="50" charset="-128"/>
              <a:ea typeface="ＭＳ Ｐゴシック" panose="020B0600070205080204" pitchFamily="50" charset="-128"/>
            </a:rPr>
            <a:t>円増加している。これは、市営住宅の長寿命化改修に要した経費が増加したことによる。３番目に大きいのは公債費で、</a:t>
          </a:r>
          <a:r>
            <a:rPr kumimoji="1" lang="en-US" altLang="ja-JP" sz="1300">
              <a:latin typeface="ＭＳ Ｐゴシック" panose="020B0600070205080204" pitchFamily="50" charset="-128"/>
              <a:ea typeface="ＭＳ Ｐゴシック" panose="020B0600070205080204" pitchFamily="50" charset="-128"/>
            </a:rPr>
            <a:t>2,230</a:t>
          </a:r>
          <a:r>
            <a:rPr kumimoji="1" lang="ja-JP" altLang="en-US" sz="1300">
              <a:latin typeface="ＭＳ Ｐゴシック" panose="020B0600070205080204" pitchFamily="50" charset="-128"/>
              <a:ea typeface="ＭＳ Ｐゴシック" panose="020B0600070205080204" pitchFamily="50" charset="-128"/>
            </a:rPr>
            <a:t>円増加している。これは、小中学校空調整備事業の元金償還開始等による。</a:t>
          </a:r>
        </a:p>
        <a:p>
          <a:r>
            <a:rPr kumimoji="1" lang="ja-JP" altLang="en-US" sz="1300">
              <a:latin typeface="ＭＳ Ｐゴシック" panose="020B0600070205080204" pitchFamily="50" charset="-128"/>
              <a:ea typeface="ＭＳ Ｐゴシック" panose="020B0600070205080204" pitchFamily="50" charset="-128"/>
            </a:rPr>
            <a:t>　減少としての前年度との比較で最も差が大きいのは、総務費で、</a:t>
          </a:r>
          <a:r>
            <a:rPr kumimoji="1" lang="en-US" altLang="ja-JP" sz="1300">
              <a:latin typeface="ＭＳ Ｐゴシック" panose="020B0600070205080204" pitchFamily="50" charset="-128"/>
              <a:ea typeface="ＭＳ Ｐゴシック" panose="020B0600070205080204" pitchFamily="50" charset="-128"/>
            </a:rPr>
            <a:t>20,487</a:t>
          </a:r>
          <a:r>
            <a:rPr kumimoji="1" lang="ja-JP" altLang="en-US" sz="1300">
              <a:latin typeface="ＭＳ Ｐゴシック" panose="020B0600070205080204" pitchFamily="50" charset="-128"/>
              <a:ea typeface="ＭＳ Ｐゴシック" panose="020B0600070205080204" pitchFamily="50" charset="-128"/>
            </a:rPr>
            <a:t>円減少している。これは、公共施設整備基金積立金が約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億円減少したこと等による。２番目に差が大きいのは商工費で、</a:t>
          </a:r>
          <a:r>
            <a:rPr kumimoji="1" lang="en-US" altLang="ja-JP" sz="1300">
              <a:latin typeface="ＭＳ Ｐゴシック" panose="020B0600070205080204" pitchFamily="50" charset="-128"/>
              <a:ea typeface="ＭＳ Ｐゴシック" panose="020B0600070205080204" pitchFamily="50" charset="-128"/>
            </a:rPr>
            <a:t>12,650</a:t>
          </a:r>
          <a:r>
            <a:rPr kumimoji="1" lang="ja-JP" altLang="en-US" sz="1300">
              <a:latin typeface="ＭＳ Ｐゴシック" panose="020B0600070205080204" pitchFamily="50" charset="-128"/>
              <a:ea typeface="ＭＳ Ｐゴシック" panose="020B0600070205080204" pitchFamily="50" charset="-128"/>
            </a:rPr>
            <a:t>円減少している。これは、令和３年度に、新型コロナウイルス感染症対策として実施した、営業時間短縮等協力金事業や県・市町連携えひめ版事業者応援事業等の事業費が減少したことによる。</a:t>
          </a:r>
        </a:p>
        <a:p>
          <a:r>
            <a:rPr kumimoji="1" lang="ja-JP" altLang="en-US" sz="1300">
              <a:latin typeface="ＭＳ Ｐゴシック" panose="020B0600070205080204" pitchFamily="50" charset="-128"/>
              <a:ea typeface="ＭＳ Ｐゴシック" panose="020B0600070205080204" pitchFamily="50" charset="-128"/>
            </a:rPr>
            <a:t>　類似団体平均との比較では、最も差が大きいのは民生費で</a:t>
          </a:r>
          <a:r>
            <a:rPr kumimoji="1" lang="en-US" altLang="ja-JP" sz="1300">
              <a:latin typeface="ＭＳ Ｐゴシック" panose="020B0600070205080204" pitchFamily="50" charset="-128"/>
              <a:ea typeface="ＭＳ Ｐゴシック" panose="020B0600070205080204" pitchFamily="50" charset="-128"/>
            </a:rPr>
            <a:t>30,445</a:t>
          </a:r>
          <a:r>
            <a:rPr kumimoji="1" lang="ja-JP" altLang="en-US" sz="1300">
              <a:latin typeface="ＭＳ Ｐゴシック" panose="020B0600070205080204" pitchFamily="50" charset="-128"/>
              <a:ea typeface="ＭＳ Ｐゴシック" panose="020B0600070205080204" pitchFamily="50" charset="-128"/>
            </a:rPr>
            <a:t>円上回っている。</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歳までの医療費無償化等、子育て世帯の経済負担軽減に取り組んでいること等による。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愛媛県新居浜市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実質収支は、財政調整基金の取崩により黒字になっている。また、実質単年度収支は５年連続赤字となっているが、財政調整基金の取崩し額の減少等により、前年度と比較して</a:t>
          </a:r>
          <a:r>
            <a:rPr kumimoji="1" lang="en-US" altLang="ja-JP" sz="1400">
              <a:latin typeface="ＭＳ ゴシック" pitchFamily="49" charset="-128"/>
              <a:ea typeface="ＭＳ ゴシック" pitchFamily="49" charset="-128"/>
            </a:rPr>
            <a:t>0.52</a:t>
          </a:r>
          <a:r>
            <a:rPr kumimoji="1" lang="ja-JP" altLang="en-US" sz="1400">
              <a:latin typeface="ＭＳ ゴシック" pitchFamily="49" charset="-128"/>
              <a:ea typeface="ＭＳ ゴシック" pitchFamily="49" charset="-128"/>
            </a:rPr>
            <a:t>ポイント改善している。</a:t>
          </a:r>
        </a:p>
        <a:p>
          <a:r>
            <a:rPr kumimoji="1" lang="ja-JP" altLang="en-US" sz="1400">
              <a:latin typeface="ＭＳ ゴシック" pitchFamily="49" charset="-128"/>
              <a:ea typeface="ＭＳ ゴシック" pitchFamily="49" charset="-128"/>
            </a:rPr>
            <a:t>　財政調整基金残高については、平成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年度以降減少傾向にある。今後一定以上の水準を維持できるよう、歳入準拠の予算編成や事業の見直し等を通じて健全財政の維持を図る。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愛媛県新居浜市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〇現状</a:t>
          </a:r>
        </a:p>
        <a:p>
          <a:r>
            <a:rPr kumimoji="1" lang="ja-JP" altLang="en-US" sz="1400">
              <a:latin typeface="ＭＳ ゴシック" pitchFamily="49" charset="-128"/>
              <a:ea typeface="ＭＳ ゴシック" pitchFamily="49" charset="-128"/>
            </a:rPr>
            <a:t>　全ての会計において赤字は生じていない。</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〇今後の対応</a:t>
          </a:r>
        </a:p>
        <a:p>
          <a:r>
            <a:rPr kumimoji="1" lang="ja-JP" altLang="en-US" sz="1400">
              <a:latin typeface="ＭＳ ゴシック" pitchFamily="49" charset="-128"/>
              <a:ea typeface="ＭＳ ゴシック" pitchFamily="49" charset="-128"/>
            </a:rPr>
            <a:t>　各会計において適正な財政運営、企業経営を行っていく。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364" t="s">
        <v>217</v>
      </c>
      <c r="DI1" s="365"/>
      <c r="DJ1" s="365"/>
      <c r="DK1" s="365"/>
      <c r="DL1" s="365"/>
      <c r="DM1" s="365"/>
      <c r="DN1" s="366"/>
      <c r="DO1" s="214"/>
      <c r="DP1" s="364" t="s">
        <v>218</v>
      </c>
      <c r="DQ1" s="365"/>
      <c r="DR1" s="365"/>
      <c r="DS1" s="365"/>
      <c r="DT1" s="365"/>
      <c r="DU1" s="365"/>
      <c r="DV1" s="365"/>
      <c r="DW1" s="365"/>
      <c r="DX1" s="365"/>
      <c r="DY1" s="365"/>
      <c r="DZ1" s="365"/>
      <c r="EA1" s="365"/>
      <c r="EB1" s="365"/>
      <c r="EC1" s="366"/>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367" t="s">
        <v>220</v>
      </c>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7" t="s">
        <v>221</v>
      </c>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9"/>
      <c r="CD3" s="367" t="s">
        <v>222</v>
      </c>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8"/>
      <c r="EB3" s="368"/>
      <c r="EC3" s="369"/>
    </row>
    <row r="4" spans="2:143" ht="11.25" customHeight="1" x14ac:dyDescent="0.15">
      <c r="B4" s="367" t="s">
        <v>1</v>
      </c>
      <c r="C4" s="368"/>
      <c r="D4" s="368"/>
      <c r="E4" s="368"/>
      <c r="F4" s="368"/>
      <c r="G4" s="368"/>
      <c r="H4" s="368"/>
      <c r="I4" s="368"/>
      <c r="J4" s="368"/>
      <c r="K4" s="368"/>
      <c r="L4" s="368"/>
      <c r="M4" s="368"/>
      <c r="N4" s="368"/>
      <c r="O4" s="368"/>
      <c r="P4" s="368"/>
      <c r="Q4" s="369"/>
      <c r="R4" s="367" t="s">
        <v>223</v>
      </c>
      <c r="S4" s="368"/>
      <c r="T4" s="368"/>
      <c r="U4" s="368"/>
      <c r="V4" s="368"/>
      <c r="W4" s="368"/>
      <c r="X4" s="368"/>
      <c r="Y4" s="369"/>
      <c r="Z4" s="367" t="s">
        <v>224</v>
      </c>
      <c r="AA4" s="368"/>
      <c r="AB4" s="368"/>
      <c r="AC4" s="369"/>
      <c r="AD4" s="367" t="s">
        <v>225</v>
      </c>
      <c r="AE4" s="368"/>
      <c r="AF4" s="368"/>
      <c r="AG4" s="368"/>
      <c r="AH4" s="368"/>
      <c r="AI4" s="368"/>
      <c r="AJ4" s="368"/>
      <c r="AK4" s="369"/>
      <c r="AL4" s="367" t="s">
        <v>224</v>
      </c>
      <c r="AM4" s="368"/>
      <c r="AN4" s="368"/>
      <c r="AO4" s="369"/>
      <c r="AP4" s="370" t="s">
        <v>226</v>
      </c>
      <c r="AQ4" s="370"/>
      <c r="AR4" s="370"/>
      <c r="AS4" s="370"/>
      <c r="AT4" s="370"/>
      <c r="AU4" s="370"/>
      <c r="AV4" s="370"/>
      <c r="AW4" s="370"/>
      <c r="AX4" s="370"/>
      <c r="AY4" s="370"/>
      <c r="AZ4" s="370"/>
      <c r="BA4" s="370"/>
      <c r="BB4" s="370"/>
      <c r="BC4" s="370"/>
      <c r="BD4" s="370"/>
      <c r="BE4" s="370"/>
      <c r="BF4" s="370"/>
      <c r="BG4" s="370" t="s">
        <v>227</v>
      </c>
      <c r="BH4" s="370"/>
      <c r="BI4" s="370"/>
      <c r="BJ4" s="370"/>
      <c r="BK4" s="370"/>
      <c r="BL4" s="370"/>
      <c r="BM4" s="370"/>
      <c r="BN4" s="370"/>
      <c r="BO4" s="370" t="s">
        <v>224</v>
      </c>
      <c r="BP4" s="370"/>
      <c r="BQ4" s="370"/>
      <c r="BR4" s="370"/>
      <c r="BS4" s="370" t="s">
        <v>228</v>
      </c>
      <c r="BT4" s="370"/>
      <c r="BU4" s="370"/>
      <c r="BV4" s="370"/>
      <c r="BW4" s="370"/>
      <c r="BX4" s="370"/>
      <c r="BY4" s="370"/>
      <c r="BZ4" s="370"/>
      <c r="CA4" s="370"/>
      <c r="CB4" s="370"/>
      <c r="CD4" s="367" t="s">
        <v>229</v>
      </c>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368"/>
      <c r="DG4" s="368"/>
      <c r="DH4" s="368"/>
      <c r="DI4" s="368"/>
      <c r="DJ4" s="368"/>
      <c r="DK4" s="368"/>
      <c r="DL4" s="368"/>
      <c r="DM4" s="368"/>
      <c r="DN4" s="368"/>
      <c r="DO4" s="368"/>
      <c r="DP4" s="368"/>
      <c r="DQ4" s="368"/>
      <c r="DR4" s="368"/>
      <c r="DS4" s="368"/>
      <c r="DT4" s="368"/>
      <c r="DU4" s="368"/>
      <c r="DV4" s="368"/>
      <c r="DW4" s="368"/>
      <c r="DX4" s="368"/>
      <c r="DY4" s="368"/>
      <c r="DZ4" s="368"/>
      <c r="EA4" s="368"/>
      <c r="EB4" s="368"/>
      <c r="EC4" s="369"/>
    </row>
    <row r="5" spans="2:143" ht="11.25" customHeight="1" x14ac:dyDescent="0.15">
      <c r="B5" s="371" t="s">
        <v>230</v>
      </c>
      <c r="C5" s="372"/>
      <c r="D5" s="372"/>
      <c r="E5" s="372"/>
      <c r="F5" s="372"/>
      <c r="G5" s="372"/>
      <c r="H5" s="372"/>
      <c r="I5" s="372"/>
      <c r="J5" s="372"/>
      <c r="K5" s="372"/>
      <c r="L5" s="372"/>
      <c r="M5" s="372"/>
      <c r="N5" s="372"/>
      <c r="O5" s="372"/>
      <c r="P5" s="372"/>
      <c r="Q5" s="373"/>
      <c r="R5" s="374">
        <v>19711989</v>
      </c>
      <c r="S5" s="375"/>
      <c r="T5" s="375"/>
      <c r="U5" s="375"/>
      <c r="V5" s="375"/>
      <c r="W5" s="375"/>
      <c r="X5" s="375"/>
      <c r="Y5" s="376"/>
      <c r="Z5" s="377">
        <v>36.9</v>
      </c>
      <c r="AA5" s="377"/>
      <c r="AB5" s="377"/>
      <c r="AC5" s="377"/>
      <c r="AD5" s="378">
        <v>18489468</v>
      </c>
      <c r="AE5" s="378"/>
      <c r="AF5" s="378"/>
      <c r="AG5" s="378"/>
      <c r="AH5" s="378"/>
      <c r="AI5" s="378"/>
      <c r="AJ5" s="378"/>
      <c r="AK5" s="378"/>
      <c r="AL5" s="379">
        <v>66.099999999999994</v>
      </c>
      <c r="AM5" s="380"/>
      <c r="AN5" s="380"/>
      <c r="AO5" s="381"/>
      <c r="AP5" s="371" t="s">
        <v>231</v>
      </c>
      <c r="AQ5" s="372"/>
      <c r="AR5" s="372"/>
      <c r="AS5" s="372"/>
      <c r="AT5" s="372"/>
      <c r="AU5" s="372"/>
      <c r="AV5" s="372"/>
      <c r="AW5" s="372"/>
      <c r="AX5" s="372"/>
      <c r="AY5" s="372"/>
      <c r="AZ5" s="372"/>
      <c r="BA5" s="372"/>
      <c r="BB5" s="372"/>
      <c r="BC5" s="372"/>
      <c r="BD5" s="372"/>
      <c r="BE5" s="372"/>
      <c r="BF5" s="373"/>
      <c r="BG5" s="385">
        <v>18488926</v>
      </c>
      <c r="BH5" s="386"/>
      <c r="BI5" s="386"/>
      <c r="BJ5" s="386"/>
      <c r="BK5" s="386"/>
      <c r="BL5" s="386"/>
      <c r="BM5" s="386"/>
      <c r="BN5" s="387"/>
      <c r="BO5" s="388">
        <v>93.8</v>
      </c>
      <c r="BP5" s="388"/>
      <c r="BQ5" s="388"/>
      <c r="BR5" s="388"/>
      <c r="BS5" s="389">
        <v>463428</v>
      </c>
      <c r="BT5" s="389"/>
      <c r="BU5" s="389"/>
      <c r="BV5" s="389"/>
      <c r="BW5" s="389"/>
      <c r="BX5" s="389"/>
      <c r="BY5" s="389"/>
      <c r="BZ5" s="389"/>
      <c r="CA5" s="389"/>
      <c r="CB5" s="393"/>
      <c r="CD5" s="367" t="s">
        <v>226</v>
      </c>
      <c r="CE5" s="368"/>
      <c r="CF5" s="368"/>
      <c r="CG5" s="368"/>
      <c r="CH5" s="368"/>
      <c r="CI5" s="368"/>
      <c r="CJ5" s="368"/>
      <c r="CK5" s="368"/>
      <c r="CL5" s="368"/>
      <c r="CM5" s="368"/>
      <c r="CN5" s="368"/>
      <c r="CO5" s="368"/>
      <c r="CP5" s="368"/>
      <c r="CQ5" s="369"/>
      <c r="CR5" s="367" t="s">
        <v>232</v>
      </c>
      <c r="CS5" s="368"/>
      <c r="CT5" s="368"/>
      <c r="CU5" s="368"/>
      <c r="CV5" s="368"/>
      <c r="CW5" s="368"/>
      <c r="CX5" s="368"/>
      <c r="CY5" s="369"/>
      <c r="CZ5" s="367" t="s">
        <v>224</v>
      </c>
      <c r="DA5" s="368"/>
      <c r="DB5" s="368"/>
      <c r="DC5" s="369"/>
      <c r="DD5" s="367" t="s">
        <v>233</v>
      </c>
      <c r="DE5" s="368"/>
      <c r="DF5" s="368"/>
      <c r="DG5" s="368"/>
      <c r="DH5" s="368"/>
      <c r="DI5" s="368"/>
      <c r="DJ5" s="368"/>
      <c r="DK5" s="368"/>
      <c r="DL5" s="368"/>
      <c r="DM5" s="368"/>
      <c r="DN5" s="368"/>
      <c r="DO5" s="368"/>
      <c r="DP5" s="369"/>
      <c r="DQ5" s="367" t="s">
        <v>234</v>
      </c>
      <c r="DR5" s="368"/>
      <c r="DS5" s="368"/>
      <c r="DT5" s="368"/>
      <c r="DU5" s="368"/>
      <c r="DV5" s="368"/>
      <c r="DW5" s="368"/>
      <c r="DX5" s="368"/>
      <c r="DY5" s="368"/>
      <c r="DZ5" s="368"/>
      <c r="EA5" s="368"/>
      <c r="EB5" s="368"/>
      <c r="EC5" s="369"/>
    </row>
    <row r="6" spans="2:143" ht="11.25" customHeight="1" x14ac:dyDescent="0.15">
      <c r="B6" s="382" t="s">
        <v>235</v>
      </c>
      <c r="C6" s="383"/>
      <c r="D6" s="383"/>
      <c r="E6" s="383"/>
      <c r="F6" s="383"/>
      <c r="G6" s="383"/>
      <c r="H6" s="383"/>
      <c r="I6" s="383"/>
      <c r="J6" s="383"/>
      <c r="K6" s="383"/>
      <c r="L6" s="383"/>
      <c r="M6" s="383"/>
      <c r="N6" s="383"/>
      <c r="O6" s="383"/>
      <c r="P6" s="383"/>
      <c r="Q6" s="384"/>
      <c r="R6" s="385">
        <v>356831</v>
      </c>
      <c r="S6" s="386"/>
      <c r="T6" s="386"/>
      <c r="U6" s="386"/>
      <c r="V6" s="386"/>
      <c r="W6" s="386"/>
      <c r="X6" s="386"/>
      <c r="Y6" s="387"/>
      <c r="Z6" s="388">
        <v>0.7</v>
      </c>
      <c r="AA6" s="388"/>
      <c r="AB6" s="388"/>
      <c r="AC6" s="388"/>
      <c r="AD6" s="389">
        <v>356831</v>
      </c>
      <c r="AE6" s="389"/>
      <c r="AF6" s="389"/>
      <c r="AG6" s="389"/>
      <c r="AH6" s="389"/>
      <c r="AI6" s="389"/>
      <c r="AJ6" s="389"/>
      <c r="AK6" s="389"/>
      <c r="AL6" s="390">
        <v>1.3</v>
      </c>
      <c r="AM6" s="391"/>
      <c r="AN6" s="391"/>
      <c r="AO6" s="392"/>
      <c r="AP6" s="382" t="s">
        <v>236</v>
      </c>
      <c r="AQ6" s="383"/>
      <c r="AR6" s="383"/>
      <c r="AS6" s="383"/>
      <c r="AT6" s="383"/>
      <c r="AU6" s="383"/>
      <c r="AV6" s="383"/>
      <c r="AW6" s="383"/>
      <c r="AX6" s="383"/>
      <c r="AY6" s="383"/>
      <c r="AZ6" s="383"/>
      <c r="BA6" s="383"/>
      <c r="BB6" s="383"/>
      <c r="BC6" s="383"/>
      <c r="BD6" s="383"/>
      <c r="BE6" s="383"/>
      <c r="BF6" s="384"/>
      <c r="BG6" s="385">
        <v>18488926</v>
      </c>
      <c r="BH6" s="386"/>
      <c r="BI6" s="386"/>
      <c r="BJ6" s="386"/>
      <c r="BK6" s="386"/>
      <c r="BL6" s="386"/>
      <c r="BM6" s="386"/>
      <c r="BN6" s="387"/>
      <c r="BO6" s="388">
        <v>93.8</v>
      </c>
      <c r="BP6" s="388"/>
      <c r="BQ6" s="388"/>
      <c r="BR6" s="388"/>
      <c r="BS6" s="389">
        <v>463428</v>
      </c>
      <c r="BT6" s="389"/>
      <c r="BU6" s="389"/>
      <c r="BV6" s="389"/>
      <c r="BW6" s="389"/>
      <c r="BX6" s="389"/>
      <c r="BY6" s="389"/>
      <c r="BZ6" s="389"/>
      <c r="CA6" s="389"/>
      <c r="CB6" s="393"/>
      <c r="CD6" s="371" t="s">
        <v>237</v>
      </c>
      <c r="CE6" s="372"/>
      <c r="CF6" s="372"/>
      <c r="CG6" s="372"/>
      <c r="CH6" s="372"/>
      <c r="CI6" s="372"/>
      <c r="CJ6" s="372"/>
      <c r="CK6" s="372"/>
      <c r="CL6" s="372"/>
      <c r="CM6" s="372"/>
      <c r="CN6" s="372"/>
      <c r="CO6" s="372"/>
      <c r="CP6" s="372"/>
      <c r="CQ6" s="373"/>
      <c r="CR6" s="385">
        <v>344834</v>
      </c>
      <c r="CS6" s="386"/>
      <c r="CT6" s="386"/>
      <c r="CU6" s="386"/>
      <c r="CV6" s="386"/>
      <c r="CW6" s="386"/>
      <c r="CX6" s="386"/>
      <c r="CY6" s="387"/>
      <c r="CZ6" s="379">
        <v>0.7</v>
      </c>
      <c r="DA6" s="380"/>
      <c r="DB6" s="380"/>
      <c r="DC6" s="396"/>
      <c r="DD6" s="394" t="s">
        <v>238</v>
      </c>
      <c r="DE6" s="386"/>
      <c r="DF6" s="386"/>
      <c r="DG6" s="386"/>
      <c r="DH6" s="386"/>
      <c r="DI6" s="386"/>
      <c r="DJ6" s="386"/>
      <c r="DK6" s="386"/>
      <c r="DL6" s="386"/>
      <c r="DM6" s="386"/>
      <c r="DN6" s="386"/>
      <c r="DO6" s="386"/>
      <c r="DP6" s="387"/>
      <c r="DQ6" s="394">
        <v>344834</v>
      </c>
      <c r="DR6" s="386"/>
      <c r="DS6" s="386"/>
      <c r="DT6" s="386"/>
      <c r="DU6" s="386"/>
      <c r="DV6" s="386"/>
      <c r="DW6" s="386"/>
      <c r="DX6" s="386"/>
      <c r="DY6" s="386"/>
      <c r="DZ6" s="386"/>
      <c r="EA6" s="386"/>
      <c r="EB6" s="386"/>
      <c r="EC6" s="395"/>
    </row>
    <row r="7" spans="2:143" ht="11.25" customHeight="1" x14ac:dyDescent="0.15">
      <c r="B7" s="382" t="s">
        <v>239</v>
      </c>
      <c r="C7" s="383"/>
      <c r="D7" s="383"/>
      <c r="E7" s="383"/>
      <c r="F7" s="383"/>
      <c r="G7" s="383"/>
      <c r="H7" s="383"/>
      <c r="I7" s="383"/>
      <c r="J7" s="383"/>
      <c r="K7" s="383"/>
      <c r="L7" s="383"/>
      <c r="M7" s="383"/>
      <c r="N7" s="383"/>
      <c r="O7" s="383"/>
      <c r="P7" s="383"/>
      <c r="Q7" s="384"/>
      <c r="R7" s="385">
        <v>13937</v>
      </c>
      <c r="S7" s="386"/>
      <c r="T7" s="386"/>
      <c r="U7" s="386"/>
      <c r="V7" s="386"/>
      <c r="W7" s="386"/>
      <c r="X7" s="386"/>
      <c r="Y7" s="387"/>
      <c r="Z7" s="388">
        <v>0</v>
      </c>
      <c r="AA7" s="388"/>
      <c r="AB7" s="388"/>
      <c r="AC7" s="388"/>
      <c r="AD7" s="389">
        <v>13937</v>
      </c>
      <c r="AE7" s="389"/>
      <c r="AF7" s="389"/>
      <c r="AG7" s="389"/>
      <c r="AH7" s="389"/>
      <c r="AI7" s="389"/>
      <c r="AJ7" s="389"/>
      <c r="AK7" s="389"/>
      <c r="AL7" s="390">
        <v>0</v>
      </c>
      <c r="AM7" s="391"/>
      <c r="AN7" s="391"/>
      <c r="AO7" s="392"/>
      <c r="AP7" s="382" t="s">
        <v>240</v>
      </c>
      <c r="AQ7" s="383"/>
      <c r="AR7" s="383"/>
      <c r="AS7" s="383"/>
      <c r="AT7" s="383"/>
      <c r="AU7" s="383"/>
      <c r="AV7" s="383"/>
      <c r="AW7" s="383"/>
      <c r="AX7" s="383"/>
      <c r="AY7" s="383"/>
      <c r="AZ7" s="383"/>
      <c r="BA7" s="383"/>
      <c r="BB7" s="383"/>
      <c r="BC7" s="383"/>
      <c r="BD7" s="383"/>
      <c r="BE7" s="383"/>
      <c r="BF7" s="384"/>
      <c r="BG7" s="385">
        <v>7885977</v>
      </c>
      <c r="BH7" s="386"/>
      <c r="BI7" s="386"/>
      <c r="BJ7" s="386"/>
      <c r="BK7" s="386"/>
      <c r="BL7" s="386"/>
      <c r="BM7" s="386"/>
      <c r="BN7" s="387"/>
      <c r="BO7" s="388">
        <v>40</v>
      </c>
      <c r="BP7" s="388"/>
      <c r="BQ7" s="388"/>
      <c r="BR7" s="388"/>
      <c r="BS7" s="389">
        <v>463428</v>
      </c>
      <c r="BT7" s="389"/>
      <c r="BU7" s="389"/>
      <c r="BV7" s="389"/>
      <c r="BW7" s="389"/>
      <c r="BX7" s="389"/>
      <c r="BY7" s="389"/>
      <c r="BZ7" s="389"/>
      <c r="CA7" s="389"/>
      <c r="CB7" s="393"/>
      <c r="CD7" s="382" t="s">
        <v>241</v>
      </c>
      <c r="CE7" s="383"/>
      <c r="CF7" s="383"/>
      <c r="CG7" s="383"/>
      <c r="CH7" s="383"/>
      <c r="CI7" s="383"/>
      <c r="CJ7" s="383"/>
      <c r="CK7" s="383"/>
      <c r="CL7" s="383"/>
      <c r="CM7" s="383"/>
      <c r="CN7" s="383"/>
      <c r="CO7" s="383"/>
      <c r="CP7" s="383"/>
      <c r="CQ7" s="384"/>
      <c r="CR7" s="385">
        <v>5487622</v>
      </c>
      <c r="CS7" s="386"/>
      <c r="CT7" s="386"/>
      <c r="CU7" s="386"/>
      <c r="CV7" s="386"/>
      <c r="CW7" s="386"/>
      <c r="CX7" s="386"/>
      <c r="CY7" s="387"/>
      <c r="CZ7" s="388">
        <v>10.5</v>
      </c>
      <c r="DA7" s="388"/>
      <c r="DB7" s="388"/>
      <c r="DC7" s="388"/>
      <c r="DD7" s="394">
        <v>339500</v>
      </c>
      <c r="DE7" s="386"/>
      <c r="DF7" s="386"/>
      <c r="DG7" s="386"/>
      <c r="DH7" s="386"/>
      <c r="DI7" s="386"/>
      <c r="DJ7" s="386"/>
      <c r="DK7" s="386"/>
      <c r="DL7" s="386"/>
      <c r="DM7" s="386"/>
      <c r="DN7" s="386"/>
      <c r="DO7" s="386"/>
      <c r="DP7" s="387"/>
      <c r="DQ7" s="394">
        <v>4624737</v>
      </c>
      <c r="DR7" s="386"/>
      <c r="DS7" s="386"/>
      <c r="DT7" s="386"/>
      <c r="DU7" s="386"/>
      <c r="DV7" s="386"/>
      <c r="DW7" s="386"/>
      <c r="DX7" s="386"/>
      <c r="DY7" s="386"/>
      <c r="DZ7" s="386"/>
      <c r="EA7" s="386"/>
      <c r="EB7" s="386"/>
      <c r="EC7" s="395"/>
    </row>
    <row r="8" spans="2:143" ht="11.25" customHeight="1" x14ac:dyDescent="0.15">
      <c r="B8" s="382" t="s">
        <v>242</v>
      </c>
      <c r="C8" s="383"/>
      <c r="D8" s="383"/>
      <c r="E8" s="383"/>
      <c r="F8" s="383"/>
      <c r="G8" s="383"/>
      <c r="H8" s="383"/>
      <c r="I8" s="383"/>
      <c r="J8" s="383"/>
      <c r="K8" s="383"/>
      <c r="L8" s="383"/>
      <c r="M8" s="383"/>
      <c r="N8" s="383"/>
      <c r="O8" s="383"/>
      <c r="P8" s="383"/>
      <c r="Q8" s="384"/>
      <c r="R8" s="385">
        <v>83562</v>
      </c>
      <c r="S8" s="386"/>
      <c r="T8" s="386"/>
      <c r="U8" s="386"/>
      <c r="V8" s="386"/>
      <c r="W8" s="386"/>
      <c r="X8" s="386"/>
      <c r="Y8" s="387"/>
      <c r="Z8" s="388">
        <v>0.2</v>
      </c>
      <c r="AA8" s="388"/>
      <c r="AB8" s="388"/>
      <c r="AC8" s="388"/>
      <c r="AD8" s="389">
        <v>83562</v>
      </c>
      <c r="AE8" s="389"/>
      <c r="AF8" s="389"/>
      <c r="AG8" s="389"/>
      <c r="AH8" s="389"/>
      <c r="AI8" s="389"/>
      <c r="AJ8" s="389"/>
      <c r="AK8" s="389"/>
      <c r="AL8" s="390">
        <v>0.3</v>
      </c>
      <c r="AM8" s="391"/>
      <c r="AN8" s="391"/>
      <c r="AO8" s="392"/>
      <c r="AP8" s="382" t="s">
        <v>243</v>
      </c>
      <c r="AQ8" s="383"/>
      <c r="AR8" s="383"/>
      <c r="AS8" s="383"/>
      <c r="AT8" s="383"/>
      <c r="AU8" s="383"/>
      <c r="AV8" s="383"/>
      <c r="AW8" s="383"/>
      <c r="AX8" s="383"/>
      <c r="AY8" s="383"/>
      <c r="AZ8" s="383"/>
      <c r="BA8" s="383"/>
      <c r="BB8" s="383"/>
      <c r="BC8" s="383"/>
      <c r="BD8" s="383"/>
      <c r="BE8" s="383"/>
      <c r="BF8" s="384"/>
      <c r="BG8" s="385">
        <v>202082</v>
      </c>
      <c r="BH8" s="386"/>
      <c r="BI8" s="386"/>
      <c r="BJ8" s="386"/>
      <c r="BK8" s="386"/>
      <c r="BL8" s="386"/>
      <c r="BM8" s="386"/>
      <c r="BN8" s="387"/>
      <c r="BO8" s="388">
        <v>1</v>
      </c>
      <c r="BP8" s="388"/>
      <c r="BQ8" s="388"/>
      <c r="BR8" s="388"/>
      <c r="BS8" s="389" t="s">
        <v>238</v>
      </c>
      <c r="BT8" s="389"/>
      <c r="BU8" s="389"/>
      <c r="BV8" s="389"/>
      <c r="BW8" s="389"/>
      <c r="BX8" s="389"/>
      <c r="BY8" s="389"/>
      <c r="BZ8" s="389"/>
      <c r="CA8" s="389"/>
      <c r="CB8" s="393"/>
      <c r="CD8" s="382" t="s">
        <v>244</v>
      </c>
      <c r="CE8" s="383"/>
      <c r="CF8" s="383"/>
      <c r="CG8" s="383"/>
      <c r="CH8" s="383"/>
      <c r="CI8" s="383"/>
      <c r="CJ8" s="383"/>
      <c r="CK8" s="383"/>
      <c r="CL8" s="383"/>
      <c r="CM8" s="383"/>
      <c r="CN8" s="383"/>
      <c r="CO8" s="383"/>
      <c r="CP8" s="383"/>
      <c r="CQ8" s="384"/>
      <c r="CR8" s="385">
        <v>22081974</v>
      </c>
      <c r="CS8" s="386"/>
      <c r="CT8" s="386"/>
      <c r="CU8" s="386"/>
      <c r="CV8" s="386"/>
      <c r="CW8" s="386"/>
      <c r="CX8" s="386"/>
      <c r="CY8" s="387"/>
      <c r="CZ8" s="388">
        <v>42.3</v>
      </c>
      <c r="DA8" s="388"/>
      <c r="DB8" s="388"/>
      <c r="DC8" s="388"/>
      <c r="DD8" s="394">
        <v>480053</v>
      </c>
      <c r="DE8" s="386"/>
      <c r="DF8" s="386"/>
      <c r="DG8" s="386"/>
      <c r="DH8" s="386"/>
      <c r="DI8" s="386"/>
      <c r="DJ8" s="386"/>
      <c r="DK8" s="386"/>
      <c r="DL8" s="386"/>
      <c r="DM8" s="386"/>
      <c r="DN8" s="386"/>
      <c r="DO8" s="386"/>
      <c r="DP8" s="387"/>
      <c r="DQ8" s="394">
        <v>10263279</v>
      </c>
      <c r="DR8" s="386"/>
      <c r="DS8" s="386"/>
      <c r="DT8" s="386"/>
      <c r="DU8" s="386"/>
      <c r="DV8" s="386"/>
      <c r="DW8" s="386"/>
      <c r="DX8" s="386"/>
      <c r="DY8" s="386"/>
      <c r="DZ8" s="386"/>
      <c r="EA8" s="386"/>
      <c r="EB8" s="386"/>
      <c r="EC8" s="395"/>
    </row>
    <row r="9" spans="2:143" ht="11.25" customHeight="1" x14ac:dyDescent="0.15">
      <c r="B9" s="382" t="s">
        <v>245</v>
      </c>
      <c r="C9" s="383"/>
      <c r="D9" s="383"/>
      <c r="E9" s="383"/>
      <c r="F9" s="383"/>
      <c r="G9" s="383"/>
      <c r="H9" s="383"/>
      <c r="I9" s="383"/>
      <c r="J9" s="383"/>
      <c r="K9" s="383"/>
      <c r="L9" s="383"/>
      <c r="M9" s="383"/>
      <c r="N9" s="383"/>
      <c r="O9" s="383"/>
      <c r="P9" s="383"/>
      <c r="Q9" s="384"/>
      <c r="R9" s="385">
        <v>68737</v>
      </c>
      <c r="S9" s="386"/>
      <c r="T9" s="386"/>
      <c r="U9" s="386"/>
      <c r="V9" s="386"/>
      <c r="W9" s="386"/>
      <c r="X9" s="386"/>
      <c r="Y9" s="387"/>
      <c r="Z9" s="388">
        <v>0.1</v>
      </c>
      <c r="AA9" s="388"/>
      <c r="AB9" s="388"/>
      <c r="AC9" s="388"/>
      <c r="AD9" s="389">
        <v>68737</v>
      </c>
      <c r="AE9" s="389"/>
      <c r="AF9" s="389"/>
      <c r="AG9" s="389"/>
      <c r="AH9" s="389"/>
      <c r="AI9" s="389"/>
      <c r="AJ9" s="389"/>
      <c r="AK9" s="389"/>
      <c r="AL9" s="390">
        <v>0.2</v>
      </c>
      <c r="AM9" s="391"/>
      <c r="AN9" s="391"/>
      <c r="AO9" s="392"/>
      <c r="AP9" s="382" t="s">
        <v>246</v>
      </c>
      <c r="AQ9" s="383"/>
      <c r="AR9" s="383"/>
      <c r="AS9" s="383"/>
      <c r="AT9" s="383"/>
      <c r="AU9" s="383"/>
      <c r="AV9" s="383"/>
      <c r="AW9" s="383"/>
      <c r="AX9" s="383"/>
      <c r="AY9" s="383"/>
      <c r="AZ9" s="383"/>
      <c r="BA9" s="383"/>
      <c r="BB9" s="383"/>
      <c r="BC9" s="383"/>
      <c r="BD9" s="383"/>
      <c r="BE9" s="383"/>
      <c r="BF9" s="384"/>
      <c r="BG9" s="385">
        <v>5695595</v>
      </c>
      <c r="BH9" s="386"/>
      <c r="BI9" s="386"/>
      <c r="BJ9" s="386"/>
      <c r="BK9" s="386"/>
      <c r="BL9" s="386"/>
      <c r="BM9" s="386"/>
      <c r="BN9" s="387"/>
      <c r="BO9" s="388">
        <v>28.9</v>
      </c>
      <c r="BP9" s="388"/>
      <c r="BQ9" s="388"/>
      <c r="BR9" s="388"/>
      <c r="BS9" s="389" t="s">
        <v>129</v>
      </c>
      <c r="BT9" s="389"/>
      <c r="BU9" s="389"/>
      <c r="BV9" s="389"/>
      <c r="BW9" s="389"/>
      <c r="BX9" s="389"/>
      <c r="BY9" s="389"/>
      <c r="BZ9" s="389"/>
      <c r="CA9" s="389"/>
      <c r="CB9" s="393"/>
      <c r="CD9" s="382" t="s">
        <v>247</v>
      </c>
      <c r="CE9" s="383"/>
      <c r="CF9" s="383"/>
      <c r="CG9" s="383"/>
      <c r="CH9" s="383"/>
      <c r="CI9" s="383"/>
      <c r="CJ9" s="383"/>
      <c r="CK9" s="383"/>
      <c r="CL9" s="383"/>
      <c r="CM9" s="383"/>
      <c r="CN9" s="383"/>
      <c r="CO9" s="383"/>
      <c r="CP9" s="383"/>
      <c r="CQ9" s="384"/>
      <c r="CR9" s="385">
        <v>3942827</v>
      </c>
      <c r="CS9" s="386"/>
      <c r="CT9" s="386"/>
      <c r="CU9" s="386"/>
      <c r="CV9" s="386"/>
      <c r="CW9" s="386"/>
      <c r="CX9" s="386"/>
      <c r="CY9" s="387"/>
      <c r="CZ9" s="388">
        <v>7.6</v>
      </c>
      <c r="DA9" s="388"/>
      <c r="DB9" s="388"/>
      <c r="DC9" s="388"/>
      <c r="DD9" s="394">
        <v>663236</v>
      </c>
      <c r="DE9" s="386"/>
      <c r="DF9" s="386"/>
      <c r="DG9" s="386"/>
      <c r="DH9" s="386"/>
      <c r="DI9" s="386"/>
      <c r="DJ9" s="386"/>
      <c r="DK9" s="386"/>
      <c r="DL9" s="386"/>
      <c r="DM9" s="386"/>
      <c r="DN9" s="386"/>
      <c r="DO9" s="386"/>
      <c r="DP9" s="387"/>
      <c r="DQ9" s="394">
        <v>2792952</v>
      </c>
      <c r="DR9" s="386"/>
      <c r="DS9" s="386"/>
      <c r="DT9" s="386"/>
      <c r="DU9" s="386"/>
      <c r="DV9" s="386"/>
      <c r="DW9" s="386"/>
      <c r="DX9" s="386"/>
      <c r="DY9" s="386"/>
      <c r="DZ9" s="386"/>
      <c r="EA9" s="386"/>
      <c r="EB9" s="386"/>
      <c r="EC9" s="395"/>
    </row>
    <row r="10" spans="2:143" ht="11.25" customHeight="1" x14ac:dyDescent="0.15">
      <c r="B10" s="382" t="s">
        <v>248</v>
      </c>
      <c r="C10" s="383"/>
      <c r="D10" s="383"/>
      <c r="E10" s="383"/>
      <c r="F10" s="383"/>
      <c r="G10" s="383"/>
      <c r="H10" s="383"/>
      <c r="I10" s="383"/>
      <c r="J10" s="383"/>
      <c r="K10" s="383"/>
      <c r="L10" s="383"/>
      <c r="M10" s="383"/>
      <c r="N10" s="383"/>
      <c r="O10" s="383"/>
      <c r="P10" s="383"/>
      <c r="Q10" s="384"/>
      <c r="R10" s="385" t="s">
        <v>238</v>
      </c>
      <c r="S10" s="386"/>
      <c r="T10" s="386"/>
      <c r="U10" s="386"/>
      <c r="V10" s="386"/>
      <c r="W10" s="386"/>
      <c r="X10" s="386"/>
      <c r="Y10" s="387"/>
      <c r="Z10" s="388" t="s">
        <v>129</v>
      </c>
      <c r="AA10" s="388"/>
      <c r="AB10" s="388"/>
      <c r="AC10" s="388"/>
      <c r="AD10" s="389" t="s">
        <v>238</v>
      </c>
      <c r="AE10" s="389"/>
      <c r="AF10" s="389"/>
      <c r="AG10" s="389"/>
      <c r="AH10" s="389"/>
      <c r="AI10" s="389"/>
      <c r="AJ10" s="389"/>
      <c r="AK10" s="389"/>
      <c r="AL10" s="390" t="s">
        <v>238</v>
      </c>
      <c r="AM10" s="391"/>
      <c r="AN10" s="391"/>
      <c r="AO10" s="392"/>
      <c r="AP10" s="382" t="s">
        <v>249</v>
      </c>
      <c r="AQ10" s="383"/>
      <c r="AR10" s="383"/>
      <c r="AS10" s="383"/>
      <c r="AT10" s="383"/>
      <c r="AU10" s="383"/>
      <c r="AV10" s="383"/>
      <c r="AW10" s="383"/>
      <c r="AX10" s="383"/>
      <c r="AY10" s="383"/>
      <c r="AZ10" s="383"/>
      <c r="BA10" s="383"/>
      <c r="BB10" s="383"/>
      <c r="BC10" s="383"/>
      <c r="BD10" s="383"/>
      <c r="BE10" s="383"/>
      <c r="BF10" s="384"/>
      <c r="BG10" s="385">
        <v>367730</v>
      </c>
      <c r="BH10" s="386"/>
      <c r="BI10" s="386"/>
      <c r="BJ10" s="386"/>
      <c r="BK10" s="386"/>
      <c r="BL10" s="386"/>
      <c r="BM10" s="386"/>
      <c r="BN10" s="387"/>
      <c r="BO10" s="388">
        <v>1.9</v>
      </c>
      <c r="BP10" s="388"/>
      <c r="BQ10" s="388"/>
      <c r="BR10" s="388"/>
      <c r="BS10" s="389" t="s">
        <v>238</v>
      </c>
      <c r="BT10" s="389"/>
      <c r="BU10" s="389"/>
      <c r="BV10" s="389"/>
      <c r="BW10" s="389"/>
      <c r="BX10" s="389"/>
      <c r="BY10" s="389"/>
      <c r="BZ10" s="389"/>
      <c r="CA10" s="389"/>
      <c r="CB10" s="393"/>
      <c r="CD10" s="382" t="s">
        <v>250</v>
      </c>
      <c r="CE10" s="383"/>
      <c r="CF10" s="383"/>
      <c r="CG10" s="383"/>
      <c r="CH10" s="383"/>
      <c r="CI10" s="383"/>
      <c r="CJ10" s="383"/>
      <c r="CK10" s="383"/>
      <c r="CL10" s="383"/>
      <c r="CM10" s="383"/>
      <c r="CN10" s="383"/>
      <c r="CO10" s="383"/>
      <c r="CP10" s="383"/>
      <c r="CQ10" s="384"/>
      <c r="CR10" s="385">
        <v>379957</v>
      </c>
      <c r="CS10" s="386"/>
      <c r="CT10" s="386"/>
      <c r="CU10" s="386"/>
      <c r="CV10" s="386"/>
      <c r="CW10" s="386"/>
      <c r="CX10" s="386"/>
      <c r="CY10" s="387"/>
      <c r="CZ10" s="388">
        <v>0.7</v>
      </c>
      <c r="DA10" s="388"/>
      <c r="DB10" s="388"/>
      <c r="DC10" s="388"/>
      <c r="DD10" s="394" t="s">
        <v>238</v>
      </c>
      <c r="DE10" s="386"/>
      <c r="DF10" s="386"/>
      <c r="DG10" s="386"/>
      <c r="DH10" s="386"/>
      <c r="DI10" s="386"/>
      <c r="DJ10" s="386"/>
      <c r="DK10" s="386"/>
      <c r="DL10" s="386"/>
      <c r="DM10" s="386"/>
      <c r="DN10" s="386"/>
      <c r="DO10" s="386"/>
      <c r="DP10" s="387"/>
      <c r="DQ10" s="394">
        <v>40376</v>
      </c>
      <c r="DR10" s="386"/>
      <c r="DS10" s="386"/>
      <c r="DT10" s="386"/>
      <c r="DU10" s="386"/>
      <c r="DV10" s="386"/>
      <c r="DW10" s="386"/>
      <c r="DX10" s="386"/>
      <c r="DY10" s="386"/>
      <c r="DZ10" s="386"/>
      <c r="EA10" s="386"/>
      <c r="EB10" s="386"/>
      <c r="EC10" s="395"/>
    </row>
    <row r="11" spans="2:143" ht="11.25" customHeight="1" x14ac:dyDescent="0.15">
      <c r="B11" s="382" t="s">
        <v>251</v>
      </c>
      <c r="C11" s="383"/>
      <c r="D11" s="383"/>
      <c r="E11" s="383"/>
      <c r="F11" s="383"/>
      <c r="G11" s="383"/>
      <c r="H11" s="383"/>
      <c r="I11" s="383"/>
      <c r="J11" s="383"/>
      <c r="K11" s="383"/>
      <c r="L11" s="383"/>
      <c r="M11" s="383"/>
      <c r="N11" s="383"/>
      <c r="O11" s="383"/>
      <c r="P11" s="383"/>
      <c r="Q11" s="384"/>
      <c r="R11" s="385">
        <v>2889271</v>
      </c>
      <c r="S11" s="386"/>
      <c r="T11" s="386"/>
      <c r="U11" s="386"/>
      <c r="V11" s="386"/>
      <c r="W11" s="386"/>
      <c r="X11" s="386"/>
      <c r="Y11" s="387"/>
      <c r="Z11" s="390">
        <v>5.4</v>
      </c>
      <c r="AA11" s="391"/>
      <c r="AB11" s="391"/>
      <c r="AC11" s="397"/>
      <c r="AD11" s="394">
        <v>2889271</v>
      </c>
      <c r="AE11" s="386"/>
      <c r="AF11" s="386"/>
      <c r="AG11" s="386"/>
      <c r="AH11" s="386"/>
      <c r="AI11" s="386"/>
      <c r="AJ11" s="386"/>
      <c r="AK11" s="387"/>
      <c r="AL11" s="390">
        <v>10.3</v>
      </c>
      <c r="AM11" s="391"/>
      <c r="AN11" s="391"/>
      <c r="AO11" s="392"/>
      <c r="AP11" s="382" t="s">
        <v>252</v>
      </c>
      <c r="AQ11" s="383"/>
      <c r="AR11" s="383"/>
      <c r="AS11" s="383"/>
      <c r="AT11" s="383"/>
      <c r="AU11" s="383"/>
      <c r="AV11" s="383"/>
      <c r="AW11" s="383"/>
      <c r="AX11" s="383"/>
      <c r="AY11" s="383"/>
      <c r="AZ11" s="383"/>
      <c r="BA11" s="383"/>
      <c r="BB11" s="383"/>
      <c r="BC11" s="383"/>
      <c r="BD11" s="383"/>
      <c r="BE11" s="383"/>
      <c r="BF11" s="384"/>
      <c r="BG11" s="385">
        <v>1620570</v>
      </c>
      <c r="BH11" s="386"/>
      <c r="BI11" s="386"/>
      <c r="BJ11" s="386"/>
      <c r="BK11" s="386"/>
      <c r="BL11" s="386"/>
      <c r="BM11" s="386"/>
      <c r="BN11" s="387"/>
      <c r="BO11" s="388">
        <v>8.1999999999999993</v>
      </c>
      <c r="BP11" s="388"/>
      <c r="BQ11" s="388"/>
      <c r="BR11" s="388"/>
      <c r="BS11" s="389">
        <v>463428</v>
      </c>
      <c r="BT11" s="389"/>
      <c r="BU11" s="389"/>
      <c r="BV11" s="389"/>
      <c r="BW11" s="389"/>
      <c r="BX11" s="389"/>
      <c r="BY11" s="389"/>
      <c r="BZ11" s="389"/>
      <c r="CA11" s="389"/>
      <c r="CB11" s="393"/>
      <c r="CD11" s="382" t="s">
        <v>253</v>
      </c>
      <c r="CE11" s="383"/>
      <c r="CF11" s="383"/>
      <c r="CG11" s="383"/>
      <c r="CH11" s="383"/>
      <c r="CI11" s="383"/>
      <c r="CJ11" s="383"/>
      <c r="CK11" s="383"/>
      <c r="CL11" s="383"/>
      <c r="CM11" s="383"/>
      <c r="CN11" s="383"/>
      <c r="CO11" s="383"/>
      <c r="CP11" s="383"/>
      <c r="CQ11" s="384"/>
      <c r="CR11" s="385">
        <v>863268</v>
      </c>
      <c r="CS11" s="386"/>
      <c r="CT11" s="386"/>
      <c r="CU11" s="386"/>
      <c r="CV11" s="386"/>
      <c r="CW11" s="386"/>
      <c r="CX11" s="386"/>
      <c r="CY11" s="387"/>
      <c r="CZ11" s="388">
        <v>1.7</v>
      </c>
      <c r="DA11" s="388"/>
      <c r="DB11" s="388"/>
      <c r="DC11" s="388"/>
      <c r="DD11" s="394">
        <v>381285</v>
      </c>
      <c r="DE11" s="386"/>
      <c r="DF11" s="386"/>
      <c r="DG11" s="386"/>
      <c r="DH11" s="386"/>
      <c r="DI11" s="386"/>
      <c r="DJ11" s="386"/>
      <c r="DK11" s="386"/>
      <c r="DL11" s="386"/>
      <c r="DM11" s="386"/>
      <c r="DN11" s="386"/>
      <c r="DO11" s="386"/>
      <c r="DP11" s="387"/>
      <c r="DQ11" s="394">
        <v>498408</v>
      </c>
      <c r="DR11" s="386"/>
      <c r="DS11" s="386"/>
      <c r="DT11" s="386"/>
      <c r="DU11" s="386"/>
      <c r="DV11" s="386"/>
      <c r="DW11" s="386"/>
      <c r="DX11" s="386"/>
      <c r="DY11" s="386"/>
      <c r="DZ11" s="386"/>
      <c r="EA11" s="386"/>
      <c r="EB11" s="386"/>
      <c r="EC11" s="395"/>
    </row>
    <row r="12" spans="2:143" ht="11.25" customHeight="1" x14ac:dyDescent="0.15">
      <c r="B12" s="382" t="s">
        <v>254</v>
      </c>
      <c r="C12" s="383"/>
      <c r="D12" s="383"/>
      <c r="E12" s="383"/>
      <c r="F12" s="383"/>
      <c r="G12" s="383"/>
      <c r="H12" s="383"/>
      <c r="I12" s="383"/>
      <c r="J12" s="383"/>
      <c r="K12" s="383"/>
      <c r="L12" s="383"/>
      <c r="M12" s="383"/>
      <c r="N12" s="383"/>
      <c r="O12" s="383"/>
      <c r="P12" s="383"/>
      <c r="Q12" s="384"/>
      <c r="R12" s="385">
        <v>31698</v>
      </c>
      <c r="S12" s="386"/>
      <c r="T12" s="386"/>
      <c r="U12" s="386"/>
      <c r="V12" s="386"/>
      <c r="W12" s="386"/>
      <c r="X12" s="386"/>
      <c r="Y12" s="387"/>
      <c r="Z12" s="388">
        <v>0.1</v>
      </c>
      <c r="AA12" s="388"/>
      <c r="AB12" s="388"/>
      <c r="AC12" s="388"/>
      <c r="AD12" s="389">
        <v>31698</v>
      </c>
      <c r="AE12" s="389"/>
      <c r="AF12" s="389"/>
      <c r="AG12" s="389"/>
      <c r="AH12" s="389"/>
      <c r="AI12" s="389"/>
      <c r="AJ12" s="389"/>
      <c r="AK12" s="389"/>
      <c r="AL12" s="390">
        <v>0.1</v>
      </c>
      <c r="AM12" s="391"/>
      <c r="AN12" s="391"/>
      <c r="AO12" s="392"/>
      <c r="AP12" s="382" t="s">
        <v>255</v>
      </c>
      <c r="AQ12" s="383"/>
      <c r="AR12" s="383"/>
      <c r="AS12" s="383"/>
      <c r="AT12" s="383"/>
      <c r="AU12" s="383"/>
      <c r="AV12" s="383"/>
      <c r="AW12" s="383"/>
      <c r="AX12" s="383"/>
      <c r="AY12" s="383"/>
      <c r="AZ12" s="383"/>
      <c r="BA12" s="383"/>
      <c r="BB12" s="383"/>
      <c r="BC12" s="383"/>
      <c r="BD12" s="383"/>
      <c r="BE12" s="383"/>
      <c r="BF12" s="384"/>
      <c r="BG12" s="385">
        <v>9285510</v>
      </c>
      <c r="BH12" s="386"/>
      <c r="BI12" s="386"/>
      <c r="BJ12" s="386"/>
      <c r="BK12" s="386"/>
      <c r="BL12" s="386"/>
      <c r="BM12" s="386"/>
      <c r="BN12" s="387"/>
      <c r="BO12" s="388">
        <v>47.1</v>
      </c>
      <c r="BP12" s="388"/>
      <c r="BQ12" s="388"/>
      <c r="BR12" s="388"/>
      <c r="BS12" s="389" t="s">
        <v>238</v>
      </c>
      <c r="BT12" s="389"/>
      <c r="BU12" s="389"/>
      <c r="BV12" s="389"/>
      <c r="BW12" s="389"/>
      <c r="BX12" s="389"/>
      <c r="BY12" s="389"/>
      <c r="BZ12" s="389"/>
      <c r="CA12" s="389"/>
      <c r="CB12" s="393"/>
      <c r="CD12" s="382" t="s">
        <v>256</v>
      </c>
      <c r="CE12" s="383"/>
      <c r="CF12" s="383"/>
      <c r="CG12" s="383"/>
      <c r="CH12" s="383"/>
      <c r="CI12" s="383"/>
      <c r="CJ12" s="383"/>
      <c r="CK12" s="383"/>
      <c r="CL12" s="383"/>
      <c r="CM12" s="383"/>
      <c r="CN12" s="383"/>
      <c r="CO12" s="383"/>
      <c r="CP12" s="383"/>
      <c r="CQ12" s="384"/>
      <c r="CR12" s="385">
        <v>2032937</v>
      </c>
      <c r="CS12" s="386"/>
      <c r="CT12" s="386"/>
      <c r="CU12" s="386"/>
      <c r="CV12" s="386"/>
      <c r="CW12" s="386"/>
      <c r="CX12" s="386"/>
      <c r="CY12" s="387"/>
      <c r="CZ12" s="388">
        <v>3.9</v>
      </c>
      <c r="DA12" s="388"/>
      <c r="DB12" s="388"/>
      <c r="DC12" s="388"/>
      <c r="DD12" s="394">
        <v>68507</v>
      </c>
      <c r="DE12" s="386"/>
      <c r="DF12" s="386"/>
      <c r="DG12" s="386"/>
      <c r="DH12" s="386"/>
      <c r="DI12" s="386"/>
      <c r="DJ12" s="386"/>
      <c r="DK12" s="386"/>
      <c r="DL12" s="386"/>
      <c r="DM12" s="386"/>
      <c r="DN12" s="386"/>
      <c r="DO12" s="386"/>
      <c r="DP12" s="387"/>
      <c r="DQ12" s="394">
        <v>1242787</v>
      </c>
      <c r="DR12" s="386"/>
      <c r="DS12" s="386"/>
      <c r="DT12" s="386"/>
      <c r="DU12" s="386"/>
      <c r="DV12" s="386"/>
      <c r="DW12" s="386"/>
      <c r="DX12" s="386"/>
      <c r="DY12" s="386"/>
      <c r="DZ12" s="386"/>
      <c r="EA12" s="386"/>
      <c r="EB12" s="386"/>
      <c r="EC12" s="395"/>
    </row>
    <row r="13" spans="2:143" ht="11.25" customHeight="1" x14ac:dyDescent="0.15">
      <c r="B13" s="382" t="s">
        <v>257</v>
      </c>
      <c r="C13" s="383"/>
      <c r="D13" s="383"/>
      <c r="E13" s="383"/>
      <c r="F13" s="383"/>
      <c r="G13" s="383"/>
      <c r="H13" s="383"/>
      <c r="I13" s="383"/>
      <c r="J13" s="383"/>
      <c r="K13" s="383"/>
      <c r="L13" s="383"/>
      <c r="M13" s="383"/>
      <c r="N13" s="383"/>
      <c r="O13" s="383"/>
      <c r="P13" s="383"/>
      <c r="Q13" s="384"/>
      <c r="R13" s="385" t="s">
        <v>238</v>
      </c>
      <c r="S13" s="386"/>
      <c r="T13" s="386"/>
      <c r="U13" s="386"/>
      <c r="V13" s="386"/>
      <c r="W13" s="386"/>
      <c r="X13" s="386"/>
      <c r="Y13" s="387"/>
      <c r="Z13" s="388" t="s">
        <v>238</v>
      </c>
      <c r="AA13" s="388"/>
      <c r="AB13" s="388"/>
      <c r="AC13" s="388"/>
      <c r="AD13" s="389" t="s">
        <v>137</v>
      </c>
      <c r="AE13" s="389"/>
      <c r="AF13" s="389"/>
      <c r="AG13" s="389"/>
      <c r="AH13" s="389"/>
      <c r="AI13" s="389"/>
      <c r="AJ13" s="389"/>
      <c r="AK13" s="389"/>
      <c r="AL13" s="390" t="s">
        <v>238</v>
      </c>
      <c r="AM13" s="391"/>
      <c r="AN13" s="391"/>
      <c r="AO13" s="392"/>
      <c r="AP13" s="382" t="s">
        <v>258</v>
      </c>
      <c r="AQ13" s="383"/>
      <c r="AR13" s="383"/>
      <c r="AS13" s="383"/>
      <c r="AT13" s="383"/>
      <c r="AU13" s="383"/>
      <c r="AV13" s="383"/>
      <c r="AW13" s="383"/>
      <c r="AX13" s="383"/>
      <c r="AY13" s="383"/>
      <c r="AZ13" s="383"/>
      <c r="BA13" s="383"/>
      <c r="BB13" s="383"/>
      <c r="BC13" s="383"/>
      <c r="BD13" s="383"/>
      <c r="BE13" s="383"/>
      <c r="BF13" s="384"/>
      <c r="BG13" s="385">
        <v>9274236</v>
      </c>
      <c r="BH13" s="386"/>
      <c r="BI13" s="386"/>
      <c r="BJ13" s="386"/>
      <c r="BK13" s="386"/>
      <c r="BL13" s="386"/>
      <c r="BM13" s="386"/>
      <c r="BN13" s="387"/>
      <c r="BO13" s="388">
        <v>47</v>
      </c>
      <c r="BP13" s="388"/>
      <c r="BQ13" s="388"/>
      <c r="BR13" s="388"/>
      <c r="BS13" s="389" t="s">
        <v>238</v>
      </c>
      <c r="BT13" s="389"/>
      <c r="BU13" s="389"/>
      <c r="BV13" s="389"/>
      <c r="BW13" s="389"/>
      <c r="BX13" s="389"/>
      <c r="BY13" s="389"/>
      <c r="BZ13" s="389"/>
      <c r="CA13" s="389"/>
      <c r="CB13" s="393"/>
      <c r="CD13" s="382" t="s">
        <v>259</v>
      </c>
      <c r="CE13" s="383"/>
      <c r="CF13" s="383"/>
      <c r="CG13" s="383"/>
      <c r="CH13" s="383"/>
      <c r="CI13" s="383"/>
      <c r="CJ13" s="383"/>
      <c r="CK13" s="383"/>
      <c r="CL13" s="383"/>
      <c r="CM13" s="383"/>
      <c r="CN13" s="383"/>
      <c r="CO13" s="383"/>
      <c r="CP13" s="383"/>
      <c r="CQ13" s="384"/>
      <c r="CR13" s="385">
        <v>5734091</v>
      </c>
      <c r="CS13" s="386"/>
      <c r="CT13" s="386"/>
      <c r="CU13" s="386"/>
      <c r="CV13" s="386"/>
      <c r="CW13" s="386"/>
      <c r="CX13" s="386"/>
      <c r="CY13" s="387"/>
      <c r="CZ13" s="388">
        <v>11</v>
      </c>
      <c r="DA13" s="388"/>
      <c r="DB13" s="388"/>
      <c r="DC13" s="388"/>
      <c r="DD13" s="394">
        <v>2658136</v>
      </c>
      <c r="DE13" s="386"/>
      <c r="DF13" s="386"/>
      <c r="DG13" s="386"/>
      <c r="DH13" s="386"/>
      <c r="DI13" s="386"/>
      <c r="DJ13" s="386"/>
      <c r="DK13" s="386"/>
      <c r="DL13" s="386"/>
      <c r="DM13" s="386"/>
      <c r="DN13" s="386"/>
      <c r="DO13" s="386"/>
      <c r="DP13" s="387"/>
      <c r="DQ13" s="394">
        <v>3391383</v>
      </c>
      <c r="DR13" s="386"/>
      <c r="DS13" s="386"/>
      <c r="DT13" s="386"/>
      <c r="DU13" s="386"/>
      <c r="DV13" s="386"/>
      <c r="DW13" s="386"/>
      <c r="DX13" s="386"/>
      <c r="DY13" s="386"/>
      <c r="DZ13" s="386"/>
      <c r="EA13" s="386"/>
      <c r="EB13" s="386"/>
      <c r="EC13" s="395"/>
    </row>
    <row r="14" spans="2:143" ht="11.25" customHeight="1" x14ac:dyDescent="0.15">
      <c r="B14" s="382" t="s">
        <v>260</v>
      </c>
      <c r="C14" s="383"/>
      <c r="D14" s="383"/>
      <c r="E14" s="383"/>
      <c r="F14" s="383"/>
      <c r="G14" s="383"/>
      <c r="H14" s="383"/>
      <c r="I14" s="383"/>
      <c r="J14" s="383"/>
      <c r="K14" s="383"/>
      <c r="L14" s="383"/>
      <c r="M14" s="383"/>
      <c r="N14" s="383"/>
      <c r="O14" s="383"/>
      <c r="P14" s="383"/>
      <c r="Q14" s="384"/>
      <c r="R14" s="385" t="s">
        <v>238</v>
      </c>
      <c r="S14" s="386"/>
      <c r="T14" s="386"/>
      <c r="U14" s="386"/>
      <c r="V14" s="386"/>
      <c r="W14" s="386"/>
      <c r="X14" s="386"/>
      <c r="Y14" s="387"/>
      <c r="Z14" s="388" t="s">
        <v>129</v>
      </c>
      <c r="AA14" s="388"/>
      <c r="AB14" s="388"/>
      <c r="AC14" s="388"/>
      <c r="AD14" s="389" t="s">
        <v>129</v>
      </c>
      <c r="AE14" s="389"/>
      <c r="AF14" s="389"/>
      <c r="AG14" s="389"/>
      <c r="AH14" s="389"/>
      <c r="AI14" s="389"/>
      <c r="AJ14" s="389"/>
      <c r="AK14" s="389"/>
      <c r="AL14" s="390" t="s">
        <v>137</v>
      </c>
      <c r="AM14" s="391"/>
      <c r="AN14" s="391"/>
      <c r="AO14" s="392"/>
      <c r="AP14" s="382" t="s">
        <v>261</v>
      </c>
      <c r="AQ14" s="383"/>
      <c r="AR14" s="383"/>
      <c r="AS14" s="383"/>
      <c r="AT14" s="383"/>
      <c r="AU14" s="383"/>
      <c r="AV14" s="383"/>
      <c r="AW14" s="383"/>
      <c r="AX14" s="383"/>
      <c r="AY14" s="383"/>
      <c r="AZ14" s="383"/>
      <c r="BA14" s="383"/>
      <c r="BB14" s="383"/>
      <c r="BC14" s="383"/>
      <c r="BD14" s="383"/>
      <c r="BE14" s="383"/>
      <c r="BF14" s="384"/>
      <c r="BG14" s="385">
        <v>445418</v>
      </c>
      <c r="BH14" s="386"/>
      <c r="BI14" s="386"/>
      <c r="BJ14" s="386"/>
      <c r="BK14" s="386"/>
      <c r="BL14" s="386"/>
      <c r="BM14" s="386"/>
      <c r="BN14" s="387"/>
      <c r="BO14" s="388">
        <v>2.2999999999999998</v>
      </c>
      <c r="BP14" s="388"/>
      <c r="BQ14" s="388"/>
      <c r="BR14" s="388"/>
      <c r="BS14" s="389" t="s">
        <v>238</v>
      </c>
      <c r="BT14" s="389"/>
      <c r="BU14" s="389"/>
      <c r="BV14" s="389"/>
      <c r="BW14" s="389"/>
      <c r="BX14" s="389"/>
      <c r="BY14" s="389"/>
      <c r="BZ14" s="389"/>
      <c r="CA14" s="389"/>
      <c r="CB14" s="393"/>
      <c r="CD14" s="382" t="s">
        <v>262</v>
      </c>
      <c r="CE14" s="383"/>
      <c r="CF14" s="383"/>
      <c r="CG14" s="383"/>
      <c r="CH14" s="383"/>
      <c r="CI14" s="383"/>
      <c r="CJ14" s="383"/>
      <c r="CK14" s="383"/>
      <c r="CL14" s="383"/>
      <c r="CM14" s="383"/>
      <c r="CN14" s="383"/>
      <c r="CO14" s="383"/>
      <c r="CP14" s="383"/>
      <c r="CQ14" s="384"/>
      <c r="CR14" s="385">
        <v>1498742</v>
      </c>
      <c r="CS14" s="386"/>
      <c r="CT14" s="386"/>
      <c r="CU14" s="386"/>
      <c r="CV14" s="386"/>
      <c r="CW14" s="386"/>
      <c r="CX14" s="386"/>
      <c r="CY14" s="387"/>
      <c r="CZ14" s="388">
        <v>2.9</v>
      </c>
      <c r="DA14" s="388"/>
      <c r="DB14" s="388"/>
      <c r="DC14" s="388"/>
      <c r="DD14" s="394">
        <v>70170</v>
      </c>
      <c r="DE14" s="386"/>
      <c r="DF14" s="386"/>
      <c r="DG14" s="386"/>
      <c r="DH14" s="386"/>
      <c r="DI14" s="386"/>
      <c r="DJ14" s="386"/>
      <c r="DK14" s="386"/>
      <c r="DL14" s="386"/>
      <c r="DM14" s="386"/>
      <c r="DN14" s="386"/>
      <c r="DO14" s="386"/>
      <c r="DP14" s="387"/>
      <c r="DQ14" s="394">
        <v>1413326</v>
      </c>
      <c r="DR14" s="386"/>
      <c r="DS14" s="386"/>
      <c r="DT14" s="386"/>
      <c r="DU14" s="386"/>
      <c r="DV14" s="386"/>
      <c r="DW14" s="386"/>
      <c r="DX14" s="386"/>
      <c r="DY14" s="386"/>
      <c r="DZ14" s="386"/>
      <c r="EA14" s="386"/>
      <c r="EB14" s="386"/>
      <c r="EC14" s="395"/>
    </row>
    <row r="15" spans="2:143" ht="11.25" customHeight="1" x14ac:dyDescent="0.15">
      <c r="B15" s="382" t="s">
        <v>263</v>
      </c>
      <c r="C15" s="383"/>
      <c r="D15" s="383"/>
      <c r="E15" s="383"/>
      <c r="F15" s="383"/>
      <c r="G15" s="383"/>
      <c r="H15" s="383"/>
      <c r="I15" s="383"/>
      <c r="J15" s="383"/>
      <c r="K15" s="383"/>
      <c r="L15" s="383"/>
      <c r="M15" s="383"/>
      <c r="N15" s="383"/>
      <c r="O15" s="383"/>
      <c r="P15" s="383"/>
      <c r="Q15" s="384"/>
      <c r="R15" s="385" t="s">
        <v>238</v>
      </c>
      <c r="S15" s="386"/>
      <c r="T15" s="386"/>
      <c r="U15" s="386"/>
      <c r="V15" s="386"/>
      <c r="W15" s="386"/>
      <c r="X15" s="386"/>
      <c r="Y15" s="387"/>
      <c r="Z15" s="388" t="s">
        <v>129</v>
      </c>
      <c r="AA15" s="388"/>
      <c r="AB15" s="388"/>
      <c r="AC15" s="388"/>
      <c r="AD15" s="389" t="s">
        <v>129</v>
      </c>
      <c r="AE15" s="389"/>
      <c r="AF15" s="389"/>
      <c r="AG15" s="389"/>
      <c r="AH15" s="389"/>
      <c r="AI15" s="389"/>
      <c r="AJ15" s="389"/>
      <c r="AK15" s="389"/>
      <c r="AL15" s="390" t="s">
        <v>129</v>
      </c>
      <c r="AM15" s="391"/>
      <c r="AN15" s="391"/>
      <c r="AO15" s="392"/>
      <c r="AP15" s="382" t="s">
        <v>264</v>
      </c>
      <c r="AQ15" s="383"/>
      <c r="AR15" s="383"/>
      <c r="AS15" s="383"/>
      <c r="AT15" s="383"/>
      <c r="AU15" s="383"/>
      <c r="AV15" s="383"/>
      <c r="AW15" s="383"/>
      <c r="AX15" s="383"/>
      <c r="AY15" s="383"/>
      <c r="AZ15" s="383"/>
      <c r="BA15" s="383"/>
      <c r="BB15" s="383"/>
      <c r="BC15" s="383"/>
      <c r="BD15" s="383"/>
      <c r="BE15" s="383"/>
      <c r="BF15" s="384"/>
      <c r="BG15" s="385">
        <v>872021</v>
      </c>
      <c r="BH15" s="386"/>
      <c r="BI15" s="386"/>
      <c r="BJ15" s="386"/>
      <c r="BK15" s="386"/>
      <c r="BL15" s="386"/>
      <c r="BM15" s="386"/>
      <c r="BN15" s="387"/>
      <c r="BO15" s="388">
        <v>4.4000000000000004</v>
      </c>
      <c r="BP15" s="388"/>
      <c r="BQ15" s="388"/>
      <c r="BR15" s="388"/>
      <c r="BS15" s="389" t="s">
        <v>129</v>
      </c>
      <c r="BT15" s="389"/>
      <c r="BU15" s="389"/>
      <c r="BV15" s="389"/>
      <c r="BW15" s="389"/>
      <c r="BX15" s="389"/>
      <c r="BY15" s="389"/>
      <c r="BZ15" s="389"/>
      <c r="CA15" s="389"/>
      <c r="CB15" s="393"/>
      <c r="CD15" s="382" t="s">
        <v>265</v>
      </c>
      <c r="CE15" s="383"/>
      <c r="CF15" s="383"/>
      <c r="CG15" s="383"/>
      <c r="CH15" s="383"/>
      <c r="CI15" s="383"/>
      <c r="CJ15" s="383"/>
      <c r="CK15" s="383"/>
      <c r="CL15" s="383"/>
      <c r="CM15" s="383"/>
      <c r="CN15" s="383"/>
      <c r="CO15" s="383"/>
      <c r="CP15" s="383"/>
      <c r="CQ15" s="384"/>
      <c r="CR15" s="385">
        <v>4986612</v>
      </c>
      <c r="CS15" s="386"/>
      <c r="CT15" s="386"/>
      <c r="CU15" s="386"/>
      <c r="CV15" s="386"/>
      <c r="CW15" s="386"/>
      <c r="CX15" s="386"/>
      <c r="CY15" s="387"/>
      <c r="CZ15" s="388">
        <v>9.6</v>
      </c>
      <c r="DA15" s="388"/>
      <c r="DB15" s="388"/>
      <c r="DC15" s="388"/>
      <c r="DD15" s="394">
        <v>956241</v>
      </c>
      <c r="DE15" s="386"/>
      <c r="DF15" s="386"/>
      <c r="DG15" s="386"/>
      <c r="DH15" s="386"/>
      <c r="DI15" s="386"/>
      <c r="DJ15" s="386"/>
      <c r="DK15" s="386"/>
      <c r="DL15" s="386"/>
      <c r="DM15" s="386"/>
      <c r="DN15" s="386"/>
      <c r="DO15" s="386"/>
      <c r="DP15" s="387"/>
      <c r="DQ15" s="394">
        <v>4072874</v>
      </c>
      <c r="DR15" s="386"/>
      <c r="DS15" s="386"/>
      <c r="DT15" s="386"/>
      <c r="DU15" s="386"/>
      <c r="DV15" s="386"/>
      <c r="DW15" s="386"/>
      <c r="DX15" s="386"/>
      <c r="DY15" s="386"/>
      <c r="DZ15" s="386"/>
      <c r="EA15" s="386"/>
      <c r="EB15" s="386"/>
      <c r="EC15" s="395"/>
    </row>
    <row r="16" spans="2:143" ht="11.25" customHeight="1" x14ac:dyDescent="0.15">
      <c r="B16" s="382" t="s">
        <v>266</v>
      </c>
      <c r="C16" s="383"/>
      <c r="D16" s="383"/>
      <c r="E16" s="383"/>
      <c r="F16" s="383"/>
      <c r="G16" s="383"/>
      <c r="H16" s="383"/>
      <c r="I16" s="383"/>
      <c r="J16" s="383"/>
      <c r="K16" s="383"/>
      <c r="L16" s="383"/>
      <c r="M16" s="383"/>
      <c r="N16" s="383"/>
      <c r="O16" s="383"/>
      <c r="P16" s="383"/>
      <c r="Q16" s="384"/>
      <c r="R16" s="385">
        <v>23083</v>
      </c>
      <c r="S16" s="386"/>
      <c r="T16" s="386"/>
      <c r="U16" s="386"/>
      <c r="V16" s="386"/>
      <c r="W16" s="386"/>
      <c r="X16" s="386"/>
      <c r="Y16" s="387"/>
      <c r="Z16" s="388">
        <v>0</v>
      </c>
      <c r="AA16" s="388"/>
      <c r="AB16" s="388"/>
      <c r="AC16" s="388"/>
      <c r="AD16" s="389">
        <v>23083</v>
      </c>
      <c r="AE16" s="389"/>
      <c r="AF16" s="389"/>
      <c r="AG16" s="389"/>
      <c r="AH16" s="389"/>
      <c r="AI16" s="389"/>
      <c r="AJ16" s="389"/>
      <c r="AK16" s="389"/>
      <c r="AL16" s="390">
        <v>0.1</v>
      </c>
      <c r="AM16" s="391"/>
      <c r="AN16" s="391"/>
      <c r="AO16" s="392"/>
      <c r="AP16" s="382" t="s">
        <v>267</v>
      </c>
      <c r="AQ16" s="383"/>
      <c r="AR16" s="383"/>
      <c r="AS16" s="383"/>
      <c r="AT16" s="383"/>
      <c r="AU16" s="383"/>
      <c r="AV16" s="383"/>
      <c r="AW16" s="383"/>
      <c r="AX16" s="383"/>
      <c r="AY16" s="383"/>
      <c r="AZ16" s="383"/>
      <c r="BA16" s="383"/>
      <c r="BB16" s="383"/>
      <c r="BC16" s="383"/>
      <c r="BD16" s="383"/>
      <c r="BE16" s="383"/>
      <c r="BF16" s="384"/>
      <c r="BG16" s="385" t="s">
        <v>129</v>
      </c>
      <c r="BH16" s="386"/>
      <c r="BI16" s="386"/>
      <c r="BJ16" s="386"/>
      <c r="BK16" s="386"/>
      <c r="BL16" s="386"/>
      <c r="BM16" s="386"/>
      <c r="BN16" s="387"/>
      <c r="BO16" s="388" t="s">
        <v>238</v>
      </c>
      <c r="BP16" s="388"/>
      <c r="BQ16" s="388"/>
      <c r="BR16" s="388"/>
      <c r="BS16" s="389" t="s">
        <v>238</v>
      </c>
      <c r="BT16" s="389"/>
      <c r="BU16" s="389"/>
      <c r="BV16" s="389"/>
      <c r="BW16" s="389"/>
      <c r="BX16" s="389"/>
      <c r="BY16" s="389"/>
      <c r="BZ16" s="389"/>
      <c r="CA16" s="389"/>
      <c r="CB16" s="393"/>
      <c r="CD16" s="382" t="s">
        <v>268</v>
      </c>
      <c r="CE16" s="383"/>
      <c r="CF16" s="383"/>
      <c r="CG16" s="383"/>
      <c r="CH16" s="383"/>
      <c r="CI16" s="383"/>
      <c r="CJ16" s="383"/>
      <c r="CK16" s="383"/>
      <c r="CL16" s="383"/>
      <c r="CM16" s="383"/>
      <c r="CN16" s="383"/>
      <c r="CO16" s="383"/>
      <c r="CP16" s="383"/>
      <c r="CQ16" s="384"/>
      <c r="CR16" s="385">
        <v>46695</v>
      </c>
      <c r="CS16" s="386"/>
      <c r="CT16" s="386"/>
      <c r="CU16" s="386"/>
      <c r="CV16" s="386"/>
      <c r="CW16" s="386"/>
      <c r="CX16" s="386"/>
      <c r="CY16" s="387"/>
      <c r="CZ16" s="388">
        <v>0.1</v>
      </c>
      <c r="DA16" s="388"/>
      <c r="DB16" s="388"/>
      <c r="DC16" s="388"/>
      <c r="DD16" s="394" t="s">
        <v>129</v>
      </c>
      <c r="DE16" s="386"/>
      <c r="DF16" s="386"/>
      <c r="DG16" s="386"/>
      <c r="DH16" s="386"/>
      <c r="DI16" s="386"/>
      <c r="DJ16" s="386"/>
      <c r="DK16" s="386"/>
      <c r="DL16" s="386"/>
      <c r="DM16" s="386"/>
      <c r="DN16" s="386"/>
      <c r="DO16" s="386"/>
      <c r="DP16" s="387"/>
      <c r="DQ16" s="394">
        <v>17344</v>
      </c>
      <c r="DR16" s="386"/>
      <c r="DS16" s="386"/>
      <c r="DT16" s="386"/>
      <c r="DU16" s="386"/>
      <c r="DV16" s="386"/>
      <c r="DW16" s="386"/>
      <c r="DX16" s="386"/>
      <c r="DY16" s="386"/>
      <c r="DZ16" s="386"/>
      <c r="EA16" s="386"/>
      <c r="EB16" s="386"/>
      <c r="EC16" s="395"/>
    </row>
    <row r="17" spans="2:133" ht="11.25" customHeight="1" x14ac:dyDescent="0.15">
      <c r="B17" s="382" t="s">
        <v>269</v>
      </c>
      <c r="C17" s="383"/>
      <c r="D17" s="383"/>
      <c r="E17" s="383"/>
      <c r="F17" s="383"/>
      <c r="G17" s="383"/>
      <c r="H17" s="383"/>
      <c r="I17" s="383"/>
      <c r="J17" s="383"/>
      <c r="K17" s="383"/>
      <c r="L17" s="383"/>
      <c r="M17" s="383"/>
      <c r="N17" s="383"/>
      <c r="O17" s="383"/>
      <c r="P17" s="383"/>
      <c r="Q17" s="384"/>
      <c r="R17" s="385">
        <v>306163</v>
      </c>
      <c r="S17" s="386"/>
      <c r="T17" s="386"/>
      <c r="U17" s="386"/>
      <c r="V17" s="386"/>
      <c r="W17" s="386"/>
      <c r="X17" s="386"/>
      <c r="Y17" s="387"/>
      <c r="Z17" s="388">
        <v>0.6</v>
      </c>
      <c r="AA17" s="388"/>
      <c r="AB17" s="388"/>
      <c r="AC17" s="388"/>
      <c r="AD17" s="389">
        <v>306163</v>
      </c>
      <c r="AE17" s="389"/>
      <c r="AF17" s="389"/>
      <c r="AG17" s="389"/>
      <c r="AH17" s="389"/>
      <c r="AI17" s="389"/>
      <c r="AJ17" s="389"/>
      <c r="AK17" s="389"/>
      <c r="AL17" s="390">
        <v>1.1000000000000001</v>
      </c>
      <c r="AM17" s="391"/>
      <c r="AN17" s="391"/>
      <c r="AO17" s="392"/>
      <c r="AP17" s="382" t="s">
        <v>270</v>
      </c>
      <c r="AQ17" s="383"/>
      <c r="AR17" s="383"/>
      <c r="AS17" s="383"/>
      <c r="AT17" s="383"/>
      <c r="AU17" s="383"/>
      <c r="AV17" s="383"/>
      <c r="AW17" s="383"/>
      <c r="AX17" s="383"/>
      <c r="AY17" s="383"/>
      <c r="AZ17" s="383"/>
      <c r="BA17" s="383"/>
      <c r="BB17" s="383"/>
      <c r="BC17" s="383"/>
      <c r="BD17" s="383"/>
      <c r="BE17" s="383"/>
      <c r="BF17" s="384"/>
      <c r="BG17" s="385" t="s">
        <v>238</v>
      </c>
      <c r="BH17" s="386"/>
      <c r="BI17" s="386"/>
      <c r="BJ17" s="386"/>
      <c r="BK17" s="386"/>
      <c r="BL17" s="386"/>
      <c r="BM17" s="386"/>
      <c r="BN17" s="387"/>
      <c r="BO17" s="388" t="s">
        <v>129</v>
      </c>
      <c r="BP17" s="388"/>
      <c r="BQ17" s="388"/>
      <c r="BR17" s="388"/>
      <c r="BS17" s="389" t="s">
        <v>129</v>
      </c>
      <c r="BT17" s="389"/>
      <c r="BU17" s="389"/>
      <c r="BV17" s="389"/>
      <c r="BW17" s="389"/>
      <c r="BX17" s="389"/>
      <c r="BY17" s="389"/>
      <c r="BZ17" s="389"/>
      <c r="CA17" s="389"/>
      <c r="CB17" s="393"/>
      <c r="CD17" s="382" t="s">
        <v>271</v>
      </c>
      <c r="CE17" s="383"/>
      <c r="CF17" s="383"/>
      <c r="CG17" s="383"/>
      <c r="CH17" s="383"/>
      <c r="CI17" s="383"/>
      <c r="CJ17" s="383"/>
      <c r="CK17" s="383"/>
      <c r="CL17" s="383"/>
      <c r="CM17" s="383"/>
      <c r="CN17" s="383"/>
      <c r="CO17" s="383"/>
      <c r="CP17" s="383"/>
      <c r="CQ17" s="384"/>
      <c r="CR17" s="385">
        <v>4688969</v>
      </c>
      <c r="CS17" s="386"/>
      <c r="CT17" s="386"/>
      <c r="CU17" s="386"/>
      <c r="CV17" s="386"/>
      <c r="CW17" s="386"/>
      <c r="CX17" s="386"/>
      <c r="CY17" s="387"/>
      <c r="CZ17" s="388">
        <v>9</v>
      </c>
      <c r="DA17" s="388"/>
      <c r="DB17" s="388"/>
      <c r="DC17" s="388"/>
      <c r="DD17" s="394" t="s">
        <v>129</v>
      </c>
      <c r="DE17" s="386"/>
      <c r="DF17" s="386"/>
      <c r="DG17" s="386"/>
      <c r="DH17" s="386"/>
      <c r="DI17" s="386"/>
      <c r="DJ17" s="386"/>
      <c r="DK17" s="386"/>
      <c r="DL17" s="386"/>
      <c r="DM17" s="386"/>
      <c r="DN17" s="386"/>
      <c r="DO17" s="386"/>
      <c r="DP17" s="387"/>
      <c r="DQ17" s="394">
        <v>4483727</v>
      </c>
      <c r="DR17" s="386"/>
      <c r="DS17" s="386"/>
      <c r="DT17" s="386"/>
      <c r="DU17" s="386"/>
      <c r="DV17" s="386"/>
      <c r="DW17" s="386"/>
      <c r="DX17" s="386"/>
      <c r="DY17" s="386"/>
      <c r="DZ17" s="386"/>
      <c r="EA17" s="386"/>
      <c r="EB17" s="386"/>
      <c r="EC17" s="395"/>
    </row>
    <row r="18" spans="2:133" ht="11.25" customHeight="1" x14ac:dyDescent="0.15">
      <c r="B18" s="382" t="s">
        <v>272</v>
      </c>
      <c r="C18" s="383"/>
      <c r="D18" s="383"/>
      <c r="E18" s="383"/>
      <c r="F18" s="383"/>
      <c r="G18" s="383"/>
      <c r="H18" s="383"/>
      <c r="I18" s="383"/>
      <c r="J18" s="383"/>
      <c r="K18" s="383"/>
      <c r="L18" s="383"/>
      <c r="M18" s="383"/>
      <c r="N18" s="383"/>
      <c r="O18" s="383"/>
      <c r="P18" s="383"/>
      <c r="Q18" s="384"/>
      <c r="R18" s="385">
        <v>123614</v>
      </c>
      <c r="S18" s="386"/>
      <c r="T18" s="386"/>
      <c r="U18" s="386"/>
      <c r="V18" s="386"/>
      <c r="W18" s="386"/>
      <c r="X18" s="386"/>
      <c r="Y18" s="387"/>
      <c r="Z18" s="388">
        <v>0.2</v>
      </c>
      <c r="AA18" s="388"/>
      <c r="AB18" s="388"/>
      <c r="AC18" s="388"/>
      <c r="AD18" s="389">
        <v>123614</v>
      </c>
      <c r="AE18" s="389"/>
      <c r="AF18" s="389"/>
      <c r="AG18" s="389"/>
      <c r="AH18" s="389"/>
      <c r="AI18" s="389"/>
      <c r="AJ18" s="389"/>
      <c r="AK18" s="389"/>
      <c r="AL18" s="390">
        <v>0.4</v>
      </c>
      <c r="AM18" s="391"/>
      <c r="AN18" s="391"/>
      <c r="AO18" s="392"/>
      <c r="AP18" s="382" t="s">
        <v>273</v>
      </c>
      <c r="AQ18" s="383"/>
      <c r="AR18" s="383"/>
      <c r="AS18" s="383"/>
      <c r="AT18" s="383"/>
      <c r="AU18" s="383"/>
      <c r="AV18" s="383"/>
      <c r="AW18" s="383"/>
      <c r="AX18" s="383"/>
      <c r="AY18" s="383"/>
      <c r="AZ18" s="383"/>
      <c r="BA18" s="383"/>
      <c r="BB18" s="383"/>
      <c r="BC18" s="383"/>
      <c r="BD18" s="383"/>
      <c r="BE18" s="383"/>
      <c r="BF18" s="384"/>
      <c r="BG18" s="385" t="s">
        <v>137</v>
      </c>
      <c r="BH18" s="386"/>
      <c r="BI18" s="386"/>
      <c r="BJ18" s="386"/>
      <c r="BK18" s="386"/>
      <c r="BL18" s="386"/>
      <c r="BM18" s="386"/>
      <c r="BN18" s="387"/>
      <c r="BO18" s="388" t="s">
        <v>238</v>
      </c>
      <c r="BP18" s="388"/>
      <c r="BQ18" s="388"/>
      <c r="BR18" s="388"/>
      <c r="BS18" s="389" t="s">
        <v>238</v>
      </c>
      <c r="BT18" s="389"/>
      <c r="BU18" s="389"/>
      <c r="BV18" s="389"/>
      <c r="BW18" s="389"/>
      <c r="BX18" s="389"/>
      <c r="BY18" s="389"/>
      <c r="BZ18" s="389"/>
      <c r="CA18" s="389"/>
      <c r="CB18" s="393"/>
      <c r="CD18" s="382" t="s">
        <v>274</v>
      </c>
      <c r="CE18" s="383"/>
      <c r="CF18" s="383"/>
      <c r="CG18" s="383"/>
      <c r="CH18" s="383"/>
      <c r="CI18" s="383"/>
      <c r="CJ18" s="383"/>
      <c r="CK18" s="383"/>
      <c r="CL18" s="383"/>
      <c r="CM18" s="383"/>
      <c r="CN18" s="383"/>
      <c r="CO18" s="383"/>
      <c r="CP18" s="383"/>
      <c r="CQ18" s="384"/>
      <c r="CR18" s="385">
        <v>80045</v>
      </c>
      <c r="CS18" s="386"/>
      <c r="CT18" s="386"/>
      <c r="CU18" s="386"/>
      <c r="CV18" s="386"/>
      <c r="CW18" s="386"/>
      <c r="CX18" s="386"/>
      <c r="CY18" s="387"/>
      <c r="CZ18" s="388">
        <v>0.2</v>
      </c>
      <c r="DA18" s="388"/>
      <c r="DB18" s="388"/>
      <c r="DC18" s="388"/>
      <c r="DD18" s="394" t="s">
        <v>129</v>
      </c>
      <c r="DE18" s="386"/>
      <c r="DF18" s="386"/>
      <c r="DG18" s="386"/>
      <c r="DH18" s="386"/>
      <c r="DI18" s="386"/>
      <c r="DJ18" s="386"/>
      <c r="DK18" s="386"/>
      <c r="DL18" s="386"/>
      <c r="DM18" s="386"/>
      <c r="DN18" s="386"/>
      <c r="DO18" s="386"/>
      <c r="DP18" s="387"/>
      <c r="DQ18" s="394">
        <v>80045</v>
      </c>
      <c r="DR18" s="386"/>
      <c r="DS18" s="386"/>
      <c r="DT18" s="386"/>
      <c r="DU18" s="386"/>
      <c r="DV18" s="386"/>
      <c r="DW18" s="386"/>
      <c r="DX18" s="386"/>
      <c r="DY18" s="386"/>
      <c r="DZ18" s="386"/>
      <c r="EA18" s="386"/>
      <c r="EB18" s="386"/>
      <c r="EC18" s="395"/>
    </row>
    <row r="19" spans="2:133" ht="11.25" customHeight="1" x14ac:dyDescent="0.15">
      <c r="B19" s="382" t="s">
        <v>275</v>
      </c>
      <c r="C19" s="383"/>
      <c r="D19" s="383"/>
      <c r="E19" s="383"/>
      <c r="F19" s="383"/>
      <c r="G19" s="383"/>
      <c r="H19" s="383"/>
      <c r="I19" s="383"/>
      <c r="J19" s="383"/>
      <c r="K19" s="383"/>
      <c r="L19" s="383"/>
      <c r="M19" s="383"/>
      <c r="N19" s="383"/>
      <c r="O19" s="383"/>
      <c r="P19" s="383"/>
      <c r="Q19" s="384"/>
      <c r="R19" s="385">
        <v>116915</v>
      </c>
      <c r="S19" s="386"/>
      <c r="T19" s="386"/>
      <c r="U19" s="386"/>
      <c r="V19" s="386"/>
      <c r="W19" s="386"/>
      <c r="X19" s="386"/>
      <c r="Y19" s="387"/>
      <c r="Z19" s="388">
        <v>0.2</v>
      </c>
      <c r="AA19" s="388"/>
      <c r="AB19" s="388"/>
      <c r="AC19" s="388"/>
      <c r="AD19" s="389">
        <v>116915</v>
      </c>
      <c r="AE19" s="389"/>
      <c r="AF19" s="389"/>
      <c r="AG19" s="389"/>
      <c r="AH19" s="389"/>
      <c r="AI19" s="389"/>
      <c r="AJ19" s="389"/>
      <c r="AK19" s="389"/>
      <c r="AL19" s="390">
        <v>0.4</v>
      </c>
      <c r="AM19" s="391"/>
      <c r="AN19" s="391"/>
      <c r="AO19" s="392"/>
      <c r="AP19" s="382" t="s">
        <v>276</v>
      </c>
      <c r="AQ19" s="383"/>
      <c r="AR19" s="383"/>
      <c r="AS19" s="383"/>
      <c r="AT19" s="383"/>
      <c r="AU19" s="383"/>
      <c r="AV19" s="383"/>
      <c r="AW19" s="383"/>
      <c r="AX19" s="383"/>
      <c r="AY19" s="383"/>
      <c r="AZ19" s="383"/>
      <c r="BA19" s="383"/>
      <c r="BB19" s="383"/>
      <c r="BC19" s="383"/>
      <c r="BD19" s="383"/>
      <c r="BE19" s="383"/>
      <c r="BF19" s="384"/>
      <c r="BG19" s="385">
        <v>1223063</v>
      </c>
      <c r="BH19" s="386"/>
      <c r="BI19" s="386"/>
      <c r="BJ19" s="386"/>
      <c r="BK19" s="386"/>
      <c r="BL19" s="386"/>
      <c r="BM19" s="386"/>
      <c r="BN19" s="387"/>
      <c r="BO19" s="388">
        <v>6.2</v>
      </c>
      <c r="BP19" s="388"/>
      <c r="BQ19" s="388"/>
      <c r="BR19" s="388"/>
      <c r="BS19" s="389" t="s">
        <v>238</v>
      </c>
      <c r="BT19" s="389"/>
      <c r="BU19" s="389"/>
      <c r="BV19" s="389"/>
      <c r="BW19" s="389"/>
      <c r="BX19" s="389"/>
      <c r="BY19" s="389"/>
      <c r="BZ19" s="389"/>
      <c r="CA19" s="389"/>
      <c r="CB19" s="393"/>
      <c r="CD19" s="382" t="s">
        <v>277</v>
      </c>
      <c r="CE19" s="383"/>
      <c r="CF19" s="383"/>
      <c r="CG19" s="383"/>
      <c r="CH19" s="383"/>
      <c r="CI19" s="383"/>
      <c r="CJ19" s="383"/>
      <c r="CK19" s="383"/>
      <c r="CL19" s="383"/>
      <c r="CM19" s="383"/>
      <c r="CN19" s="383"/>
      <c r="CO19" s="383"/>
      <c r="CP19" s="383"/>
      <c r="CQ19" s="384"/>
      <c r="CR19" s="385" t="s">
        <v>238</v>
      </c>
      <c r="CS19" s="386"/>
      <c r="CT19" s="386"/>
      <c r="CU19" s="386"/>
      <c r="CV19" s="386"/>
      <c r="CW19" s="386"/>
      <c r="CX19" s="386"/>
      <c r="CY19" s="387"/>
      <c r="CZ19" s="388" t="s">
        <v>238</v>
      </c>
      <c r="DA19" s="388"/>
      <c r="DB19" s="388"/>
      <c r="DC19" s="388"/>
      <c r="DD19" s="394" t="s">
        <v>238</v>
      </c>
      <c r="DE19" s="386"/>
      <c r="DF19" s="386"/>
      <c r="DG19" s="386"/>
      <c r="DH19" s="386"/>
      <c r="DI19" s="386"/>
      <c r="DJ19" s="386"/>
      <c r="DK19" s="386"/>
      <c r="DL19" s="386"/>
      <c r="DM19" s="386"/>
      <c r="DN19" s="386"/>
      <c r="DO19" s="386"/>
      <c r="DP19" s="387"/>
      <c r="DQ19" s="394" t="s">
        <v>129</v>
      </c>
      <c r="DR19" s="386"/>
      <c r="DS19" s="386"/>
      <c r="DT19" s="386"/>
      <c r="DU19" s="386"/>
      <c r="DV19" s="386"/>
      <c r="DW19" s="386"/>
      <c r="DX19" s="386"/>
      <c r="DY19" s="386"/>
      <c r="DZ19" s="386"/>
      <c r="EA19" s="386"/>
      <c r="EB19" s="386"/>
      <c r="EC19" s="395"/>
    </row>
    <row r="20" spans="2:133" ht="11.25" customHeight="1" x14ac:dyDescent="0.15">
      <c r="B20" s="398" t="s">
        <v>278</v>
      </c>
      <c r="C20" s="399"/>
      <c r="D20" s="399"/>
      <c r="E20" s="399"/>
      <c r="F20" s="399"/>
      <c r="G20" s="399"/>
      <c r="H20" s="399"/>
      <c r="I20" s="399"/>
      <c r="J20" s="399"/>
      <c r="K20" s="399"/>
      <c r="L20" s="399"/>
      <c r="M20" s="399"/>
      <c r="N20" s="399"/>
      <c r="O20" s="399"/>
      <c r="P20" s="399"/>
      <c r="Q20" s="400"/>
      <c r="R20" s="385">
        <v>6699</v>
      </c>
      <c r="S20" s="386"/>
      <c r="T20" s="386"/>
      <c r="U20" s="386"/>
      <c r="V20" s="386"/>
      <c r="W20" s="386"/>
      <c r="X20" s="386"/>
      <c r="Y20" s="387"/>
      <c r="Z20" s="388">
        <v>0</v>
      </c>
      <c r="AA20" s="388"/>
      <c r="AB20" s="388"/>
      <c r="AC20" s="388"/>
      <c r="AD20" s="389">
        <v>6699</v>
      </c>
      <c r="AE20" s="389"/>
      <c r="AF20" s="389"/>
      <c r="AG20" s="389"/>
      <c r="AH20" s="389"/>
      <c r="AI20" s="389"/>
      <c r="AJ20" s="389"/>
      <c r="AK20" s="389"/>
      <c r="AL20" s="390">
        <v>0</v>
      </c>
      <c r="AM20" s="391"/>
      <c r="AN20" s="391"/>
      <c r="AO20" s="392"/>
      <c r="AP20" s="382" t="s">
        <v>279</v>
      </c>
      <c r="AQ20" s="383"/>
      <c r="AR20" s="383"/>
      <c r="AS20" s="383"/>
      <c r="AT20" s="383"/>
      <c r="AU20" s="383"/>
      <c r="AV20" s="383"/>
      <c r="AW20" s="383"/>
      <c r="AX20" s="383"/>
      <c r="AY20" s="383"/>
      <c r="AZ20" s="383"/>
      <c r="BA20" s="383"/>
      <c r="BB20" s="383"/>
      <c r="BC20" s="383"/>
      <c r="BD20" s="383"/>
      <c r="BE20" s="383"/>
      <c r="BF20" s="384"/>
      <c r="BG20" s="385">
        <v>1223063</v>
      </c>
      <c r="BH20" s="386"/>
      <c r="BI20" s="386"/>
      <c r="BJ20" s="386"/>
      <c r="BK20" s="386"/>
      <c r="BL20" s="386"/>
      <c r="BM20" s="386"/>
      <c r="BN20" s="387"/>
      <c r="BO20" s="388">
        <v>6.2</v>
      </c>
      <c r="BP20" s="388"/>
      <c r="BQ20" s="388"/>
      <c r="BR20" s="388"/>
      <c r="BS20" s="389" t="s">
        <v>129</v>
      </c>
      <c r="BT20" s="389"/>
      <c r="BU20" s="389"/>
      <c r="BV20" s="389"/>
      <c r="BW20" s="389"/>
      <c r="BX20" s="389"/>
      <c r="BY20" s="389"/>
      <c r="BZ20" s="389"/>
      <c r="CA20" s="389"/>
      <c r="CB20" s="393"/>
      <c r="CD20" s="382" t="s">
        <v>280</v>
      </c>
      <c r="CE20" s="383"/>
      <c r="CF20" s="383"/>
      <c r="CG20" s="383"/>
      <c r="CH20" s="383"/>
      <c r="CI20" s="383"/>
      <c r="CJ20" s="383"/>
      <c r="CK20" s="383"/>
      <c r="CL20" s="383"/>
      <c r="CM20" s="383"/>
      <c r="CN20" s="383"/>
      <c r="CO20" s="383"/>
      <c r="CP20" s="383"/>
      <c r="CQ20" s="384"/>
      <c r="CR20" s="385">
        <v>52168573</v>
      </c>
      <c r="CS20" s="386"/>
      <c r="CT20" s="386"/>
      <c r="CU20" s="386"/>
      <c r="CV20" s="386"/>
      <c r="CW20" s="386"/>
      <c r="CX20" s="386"/>
      <c r="CY20" s="387"/>
      <c r="CZ20" s="388">
        <v>100</v>
      </c>
      <c r="DA20" s="388"/>
      <c r="DB20" s="388"/>
      <c r="DC20" s="388"/>
      <c r="DD20" s="394">
        <v>5617128</v>
      </c>
      <c r="DE20" s="386"/>
      <c r="DF20" s="386"/>
      <c r="DG20" s="386"/>
      <c r="DH20" s="386"/>
      <c r="DI20" s="386"/>
      <c r="DJ20" s="386"/>
      <c r="DK20" s="386"/>
      <c r="DL20" s="386"/>
      <c r="DM20" s="386"/>
      <c r="DN20" s="386"/>
      <c r="DO20" s="386"/>
      <c r="DP20" s="387"/>
      <c r="DQ20" s="394">
        <v>33266072</v>
      </c>
      <c r="DR20" s="386"/>
      <c r="DS20" s="386"/>
      <c r="DT20" s="386"/>
      <c r="DU20" s="386"/>
      <c r="DV20" s="386"/>
      <c r="DW20" s="386"/>
      <c r="DX20" s="386"/>
      <c r="DY20" s="386"/>
      <c r="DZ20" s="386"/>
      <c r="EA20" s="386"/>
      <c r="EB20" s="386"/>
      <c r="EC20" s="395"/>
    </row>
    <row r="21" spans="2:133" ht="11.25" customHeight="1" x14ac:dyDescent="0.15">
      <c r="B21" s="382" t="s">
        <v>281</v>
      </c>
      <c r="C21" s="383"/>
      <c r="D21" s="383"/>
      <c r="E21" s="383"/>
      <c r="F21" s="383"/>
      <c r="G21" s="383"/>
      <c r="H21" s="383"/>
      <c r="I21" s="383"/>
      <c r="J21" s="383"/>
      <c r="K21" s="383"/>
      <c r="L21" s="383"/>
      <c r="M21" s="383"/>
      <c r="N21" s="383"/>
      <c r="O21" s="383"/>
      <c r="P21" s="383"/>
      <c r="Q21" s="384"/>
      <c r="R21" s="385">
        <v>6255397</v>
      </c>
      <c r="S21" s="386"/>
      <c r="T21" s="386"/>
      <c r="U21" s="386"/>
      <c r="V21" s="386"/>
      <c r="W21" s="386"/>
      <c r="X21" s="386"/>
      <c r="Y21" s="387"/>
      <c r="Z21" s="388">
        <v>11.7</v>
      </c>
      <c r="AA21" s="388"/>
      <c r="AB21" s="388"/>
      <c r="AC21" s="388"/>
      <c r="AD21" s="389">
        <v>5525086</v>
      </c>
      <c r="AE21" s="389"/>
      <c r="AF21" s="389"/>
      <c r="AG21" s="389"/>
      <c r="AH21" s="389"/>
      <c r="AI21" s="389"/>
      <c r="AJ21" s="389"/>
      <c r="AK21" s="389"/>
      <c r="AL21" s="390">
        <v>19.8</v>
      </c>
      <c r="AM21" s="391"/>
      <c r="AN21" s="391"/>
      <c r="AO21" s="392"/>
      <c r="AP21" s="382" t="s">
        <v>282</v>
      </c>
      <c r="AQ21" s="401"/>
      <c r="AR21" s="401"/>
      <c r="AS21" s="401"/>
      <c r="AT21" s="401"/>
      <c r="AU21" s="401"/>
      <c r="AV21" s="401"/>
      <c r="AW21" s="401"/>
      <c r="AX21" s="401"/>
      <c r="AY21" s="401"/>
      <c r="AZ21" s="401"/>
      <c r="BA21" s="401"/>
      <c r="BB21" s="401"/>
      <c r="BC21" s="401"/>
      <c r="BD21" s="401"/>
      <c r="BE21" s="401"/>
      <c r="BF21" s="402"/>
      <c r="BG21" s="385">
        <v>542</v>
      </c>
      <c r="BH21" s="386"/>
      <c r="BI21" s="386"/>
      <c r="BJ21" s="386"/>
      <c r="BK21" s="386"/>
      <c r="BL21" s="386"/>
      <c r="BM21" s="386"/>
      <c r="BN21" s="387"/>
      <c r="BO21" s="388">
        <v>0</v>
      </c>
      <c r="BP21" s="388"/>
      <c r="BQ21" s="388"/>
      <c r="BR21" s="388"/>
      <c r="BS21" s="389" t="s">
        <v>129</v>
      </c>
      <c r="BT21" s="389"/>
      <c r="BU21" s="389"/>
      <c r="BV21" s="389"/>
      <c r="BW21" s="389"/>
      <c r="BX21" s="389"/>
      <c r="BY21" s="389"/>
      <c r="BZ21" s="389"/>
      <c r="CA21" s="389"/>
      <c r="CB21" s="393"/>
      <c r="CD21" s="406"/>
      <c r="CE21" s="407"/>
      <c r="CF21" s="407"/>
      <c r="CG21" s="407"/>
      <c r="CH21" s="407"/>
      <c r="CI21" s="407"/>
      <c r="CJ21" s="407"/>
      <c r="CK21" s="407"/>
      <c r="CL21" s="407"/>
      <c r="CM21" s="407"/>
      <c r="CN21" s="407"/>
      <c r="CO21" s="407"/>
      <c r="CP21" s="407"/>
      <c r="CQ21" s="408"/>
      <c r="CR21" s="409"/>
      <c r="CS21" s="404"/>
      <c r="CT21" s="404"/>
      <c r="CU21" s="404"/>
      <c r="CV21" s="404"/>
      <c r="CW21" s="404"/>
      <c r="CX21" s="404"/>
      <c r="CY21" s="410"/>
      <c r="CZ21" s="411"/>
      <c r="DA21" s="411"/>
      <c r="DB21" s="411"/>
      <c r="DC21" s="411"/>
      <c r="DD21" s="403"/>
      <c r="DE21" s="404"/>
      <c r="DF21" s="404"/>
      <c r="DG21" s="404"/>
      <c r="DH21" s="404"/>
      <c r="DI21" s="404"/>
      <c r="DJ21" s="404"/>
      <c r="DK21" s="404"/>
      <c r="DL21" s="404"/>
      <c r="DM21" s="404"/>
      <c r="DN21" s="404"/>
      <c r="DO21" s="404"/>
      <c r="DP21" s="410"/>
      <c r="DQ21" s="403"/>
      <c r="DR21" s="404"/>
      <c r="DS21" s="404"/>
      <c r="DT21" s="404"/>
      <c r="DU21" s="404"/>
      <c r="DV21" s="404"/>
      <c r="DW21" s="404"/>
      <c r="DX21" s="404"/>
      <c r="DY21" s="404"/>
      <c r="DZ21" s="404"/>
      <c r="EA21" s="404"/>
      <c r="EB21" s="404"/>
      <c r="EC21" s="405"/>
    </row>
    <row r="22" spans="2:133" ht="11.25" customHeight="1" x14ac:dyDescent="0.15">
      <c r="B22" s="382" t="s">
        <v>283</v>
      </c>
      <c r="C22" s="383"/>
      <c r="D22" s="383"/>
      <c r="E22" s="383"/>
      <c r="F22" s="383"/>
      <c r="G22" s="383"/>
      <c r="H22" s="383"/>
      <c r="I22" s="383"/>
      <c r="J22" s="383"/>
      <c r="K22" s="383"/>
      <c r="L22" s="383"/>
      <c r="M22" s="383"/>
      <c r="N22" s="383"/>
      <c r="O22" s="383"/>
      <c r="P22" s="383"/>
      <c r="Q22" s="384"/>
      <c r="R22" s="385">
        <v>5525086</v>
      </c>
      <c r="S22" s="386"/>
      <c r="T22" s="386"/>
      <c r="U22" s="386"/>
      <c r="V22" s="386"/>
      <c r="W22" s="386"/>
      <c r="X22" s="386"/>
      <c r="Y22" s="387"/>
      <c r="Z22" s="388">
        <v>10.3</v>
      </c>
      <c r="AA22" s="388"/>
      <c r="AB22" s="388"/>
      <c r="AC22" s="388"/>
      <c r="AD22" s="389">
        <v>5525086</v>
      </c>
      <c r="AE22" s="389"/>
      <c r="AF22" s="389"/>
      <c r="AG22" s="389"/>
      <c r="AH22" s="389"/>
      <c r="AI22" s="389"/>
      <c r="AJ22" s="389"/>
      <c r="AK22" s="389"/>
      <c r="AL22" s="390">
        <v>19.8</v>
      </c>
      <c r="AM22" s="391"/>
      <c r="AN22" s="391"/>
      <c r="AO22" s="392"/>
      <c r="AP22" s="382" t="s">
        <v>284</v>
      </c>
      <c r="AQ22" s="401"/>
      <c r="AR22" s="401"/>
      <c r="AS22" s="401"/>
      <c r="AT22" s="401"/>
      <c r="AU22" s="401"/>
      <c r="AV22" s="401"/>
      <c r="AW22" s="401"/>
      <c r="AX22" s="401"/>
      <c r="AY22" s="401"/>
      <c r="AZ22" s="401"/>
      <c r="BA22" s="401"/>
      <c r="BB22" s="401"/>
      <c r="BC22" s="401"/>
      <c r="BD22" s="401"/>
      <c r="BE22" s="401"/>
      <c r="BF22" s="402"/>
      <c r="BG22" s="385" t="s">
        <v>129</v>
      </c>
      <c r="BH22" s="386"/>
      <c r="BI22" s="386"/>
      <c r="BJ22" s="386"/>
      <c r="BK22" s="386"/>
      <c r="BL22" s="386"/>
      <c r="BM22" s="386"/>
      <c r="BN22" s="387"/>
      <c r="BO22" s="388" t="s">
        <v>129</v>
      </c>
      <c r="BP22" s="388"/>
      <c r="BQ22" s="388"/>
      <c r="BR22" s="388"/>
      <c r="BS22" s="389" t="s">
        <v>129</v>
      </c>
      <c r="BT22" s="389"/>
      <c r="BU22" s="389"/>
      <c r="BV22" s="389"/>
      <c r="BW22" s="389"/>
      <c r="BX22" s="389"/>
      <c r="BY22" s="389"/>
      <c r="BZ22" s="389"/>
      <c r="CA22" s="389"/>
      <c r="CB22" s="393"/>
      <c r="CD22" s="367" t="s">
        <v>285</v>
      </c>
      <c r="CE22" s="368"/>
      <c r="CF22" s="368"/>
      <c r="CG22" s="368"/>
      <c r="CH22" s="368"/>
      <c r="CI22" s="368"/>
      <c r="CJ22" s="368"/>
      <c r="CK22" s="368"/>
      <c r="CL22" s="368"/>
      <c r="CM22" s="368"/>
      <c r="CN22" s="368"/>
      <c r="CO22" s="368"/>
      <c r="CP22" s="368"/>
      <c r="CQ22" s="368"/>
      <c r="CR22" s="368"/>
      <c r="CS22" s="368"/>
      <c r="CT22" s="368"/>
      <c r="CU22" s="368"/>
      <c r="CV22" s="368"/>
      <c r="CW22" s="368"/>
      <c r="CX22" s="368"/>
      <c r="CY22" s="368"/>
      <c r="CZ22" s="368"/>
      <c r="DA22" s="368"/>
      <c r="DB22" s="368"/>
      <c r="DC22" s="368"/>
      <c r="DD22" s="368"/>
      <c r="DE22" s="368"/>
      <c r="DF22" s="368"/>
      <c r="DG22" s="368"/>
      <c r="DH22" s="368"/>
      <c r="DI22" s="368"/>
      <c r="DJ22" s="368"/>
      <c r="DK22" s="368"/>
      <c r="DL22" s="368"/>
      <c r="DM22" s="368"/>
      <c r="DN22" s="368"/>
      <c r="DO22" s="368"/>
      <c r="DP22" s="368"/>
      <c r="DQ22" s="368"/>
      <c r="DR22" s="368"/>
      <c r="DS22" s="368"/>
      <c r="DT22" s="368"/>
      <c r="DU22" s="368"/>
      <c r="DV22" s="368"/>
      <c r="DW22" s="368"/>
      <c r="DX22" s="368"/>
      <c r="DY22" s="368"/>
      <c r="DZ22" s="368"/>
      <c r="EA22" s="368"/>
      <c r="EB22" s="368"/>
      <c r="EC22" s="369"/>
    </row>
    <row r="23" spans="2:133" ht="11.25" customHeight="1" x14ac:dyDescent="0.15">
      <c r="B23" s="382" t="s">
        <v>286</v>
      </c>
      <c r="C23" s="383"/>
      <c r="D23" s="383"/>
      <c r="E23" s="383"/>
      <c r="F23" s="383"/>
      <c r="G23" s="383"/>
      <c r="H23" s="383"/>
      <c r="I23" s="383"/>
      <c r="J23" s="383"/>
      <c r="K23" s="383"/>
      <c r="L23" s="383"/>
      <c r="M23" s="383"/>
      <c r="N23" s="383"/>
      <c r="O23" s="383"/>
      <c r="P23" s="383"/>
      <c r="Q23" s="384"/>
      <c r="R23" s="385">
        <v>730311</v>
      </c>
      <c r="S23" s="386"/>
      <c r="T23" s="386"/>
      <c r="U23" s="386"/>
      <c r="V23" s="386"/>
      <c r="W23" s="386"/>
      <c r="X23" s="386"/>
      <c r="Y23" s="387"/>
      <c r="Z23" s="388">
        <v>1.4</v>
      </c>
      <c r="AA23" s="388"/>
      <c r="AB23" s="388"/>
      <c r="AC23" s="388"/>
      <c r="AD23" s="389" t="s">
        <v>129</v>
      </c>
      <c r="AE23" s="389"/>
      <c r="AF23" s="389"/>
      <c r="AG23" s="389"/>
      <c r="AH23" s="389"/>
      <c r="AI23" s="389"/>
      <c r="AJ23" s="389"/>
      <c r="AK23" s="389"/>
      <c r="AL23" s="390" t="s">
        <v>129</v>
      </c>
      <c r="AM23" s="391"/>
      <c r="AN23" s="391"/>
      <c r="AO23" s="392"/>
      <c r="AP23" s="382" t="s">
        <v>287</v>
      </c>
      <c r="AQ23" s="401"/>
      <c r="AR23" s="401"/>
      <c r="AS23" s="401"/>
      <c r="AT23" s="401"/>
      <c r="AU23" s="401"/>
      <c r="AV23" s="401"/>
      <c r="AW23" s="401"/>
      <c r="AX23" s="401"/>
      <c r="AY23" s="401"/>
      <c r="AZ23" s="401"/>
      <c r="BA23" s="401"/>
      <c r="BB23" s="401"/>
      <c r="BC23" s="401"/>
      <c r="BD23" s="401"/>
      <c r="BE23" s="401"/>
      <c r="BF23" s="402"/>
      <c r="BG23" s="385">
        <v>1222521</v>
      </c>
      <c r="BH23" s="386"/>
      <c r="BI23" s="386"/>
      <c r="BJ23" s="386"/>
      <c r="BK23" s="386"/>
      <c r="BL23" s="386"/>
      <c r="BM23" s="386"/>
      <c r="BN23" s="387"/>
      <c r="BO23" s="388">
        <v>6.2</v>
      </c>
      <c r="BP23" s="388"/>
      <c r="BQ23" s="388"/>
      <c r="BR23" s="388"/>
      <c r="BS23" s="389" t="s">
        <v>238</v>
      </c>
      <c r="BT23" s="389"/>
      <c r="BU23" s="389"/>
      <c r="BV23" s="389"/>
      <c r="BW23" s="389"/>
      <c r="BX23" s="389"/>
      <c r="BY23" s="389"/>
      <c r="BZ23" s="389"/>
      <c r="CA23" s="389"/>
      <c r="CB23" s="393"/>
      <c r="CD23" s="367" t="s">
        <v>226</v>
      </c>
      <c r="CE23" s="368"/>
      <c r="CF23" s="368"/>
      <c r="CG23" s="368"/>
      <c r="CH23" s="368"/>
      <c r="CI23" s="368"/>
      <c r="CJ23" s="368"/>
      <c r="CK23" s="368"/>
      <c r="CL23" s="368"/>
      <c r="CM23" s="368"/>
      <c r="CN23" s="368"/>
      <c r="CO23" s="368"/>
      <c r="CP23" s="368"/>
      <c r="CQ23" s="369"/>
      <c r="CR23" s="367" t="s">
        <v>288</v>
      </c>
      <c r="CS23" s="368"/>
      <c r="CT23" s="368"/>
      <c r="CU23" s="368"/>
      <c r="CV23" s="368"/>
      <c r="CW23" s="368"/>
      <c r="CX23" s="368"/>
      <c r="CY23" s="369"/>
      <c r="CZ23" s="367" t="s">
        <v>289</v>
      </c>
      <c r="DA23" s="368"/>
      <c r="DB23" s="368"/>
      <c r="DC23" s="369"/>
      <c r="DD23" s="367" t="s">
        <v>290</v>
      </c>
      <c r="DE23" s="368"/>
      <c r="DF23" s="368"/>
      <c r="DG23" s="368"/>
      <c r="DH23" s="368"/>
      <c r="DI23" s="368"/>
      <c r="DJ23" s="368"/>
      <c r="DK23" s="369"/>
      <c r="DL23" s="412" t="s">
        <v>291</v>
      </c>
      <c r="DM23" s="413"/>
      <c r="DN23" s="413"/>
      <c r="DO23" s="413"/>
      <c r="DP23" s="413"/>
      <c r="DQ23" s="413"/>
      <c r="DR23" s="413"/>
      <c r="DS23" s="413"/>
      <c r="DT23" s="413"/>
      <c r="DU23" s="413"/>
      <c r="DV23" s="414"/>
      <c r="DW23" s="367" t="s">
        <v>292</v>
      </c>
      <c r="DX23" s="368"/>
      <c r="DY23" s="368"/>
      <c r="DZ23" s="368"/>
      <c r="EA23" s="368"/>
      <c r="EB23" s="368"/>
      <c r="EC23" s="369"/>
    </row>
    <row r="24" spans="2:133" ht="11.25" customHeight="1" x14ac:dyDescent="0.15">
      <c r="B24" s="382" t="s">
        <v>293</v>
      </c>
      <c r="C24" s="383"/>
      <c r="D24" s="383"/>
      <c r="E24" s="383"/>
      <c r="F24" s="383"/>
      <c r="G24" s="383"/>
      <c r="H24" s="383"/>
      <c r="I24" s="383"/>
      <c r="J24" s="383"/>
      <c r="K24" s="383"/>
      <c r="L24" s="383"/>
      <c r="M24" s="383"/>
      <c r="N24" s="383"/>
      <c r="O24" s="383"/>
      <c r="P24" s="383"/>
      <c r="Q24" s="384"/>
      <c r="R24" s="385" t="s">
        <v>238</v>
      </c>
      <c r="S24" s="386"/>
      <c r="T24" s="386"/>
      <c r="U24" s="386"/>
      <c r="V24" s="386"/>
      <c r="W24" s="386"/>
      <c r="X24" s="386"/>
      <c r="Y24" s="387"/>
      <c r="Z24" s="388" t="s">
        <v>129</v>
      </c>
      <c r="AA24" s="388"/>
      <c r="AB24" s="388"/>
      <c r="AC24" s="388"/>
      <c r="AD24" s="389" t="s">
        <v>129</v>
      </c>
      <c r="AE24" s="389"/>
      <c r="AF24" s="389"/>
      <c r="AG24" s="389"/>
      <c r="AH24" s="389"/>
      <c r="AI24" s="389"/>
      <c r="AJ24" s="389"/>
      <c r="AK24" s="389"/>
      <c r="AL24" s="390" t="s">
        <v>129</v>
      </c>
      <c r="AM24" s="391"/>
      <c r="AN24" s="391"/>
      <c r="AO24" s="392"/>
      <c r="AP24" s="382" t="s">
        <v>294</v>
      </c>
      <c r="AQ24" s="401"/>
      <c r="AR24" s="401"/>
      <c r="AS24" s="401"/>
      <c r="AT24" s="401"/>
      <c r="AU24" s="401"/>
      <c r="AV24" s="401"/>
      <c r="AW24" s="401"/>
      <c r="AX24" s="401"/>
      <c r="AY24" s="401"/>
      <c r="AZ24" s="401"/>
      <c r="BA24" s="401"/>
      <c r="BB24" s="401"/>
      <c r="BC24" s="401"/>
      <c r="BD24" s="401"/>
      <c r="BE24" s="401"/>
      <c r="BF24" s="402"/>
      <c r="BG24" s="385" t="s">
        <v>238</v>
      </c>
      <c r="BH24" s="386"/>
      <c r="BI24" s="386"/>
      <c r="BJ24" s="386"/>
      <c r="BK24" s="386"/>
      <c r="BL24" s="386"/>
      <c r="BM24" s="386"/>
      <c r="BN24" s="387"/>
      <c r="BO24" s="388" t="s">
        <v>129</v>
      </c>
      <c r="BP24" s="388"/>
      <c r="BQ24" s="388"/>
      <c r="BR24" s="388"/>
      <c r="BS24" s="389" t="s">
        <v>129</v>
      </c>
      <c r="BT24" s="389"/>
      <c r="BU24" s="389"/>
      <c r="BV24" s="389"/>
      <c r="BW24" s="389"/>
      <c r="BX24" s="389"/>
      <c r="BY24" s="389"/>
      <c r="BZ24" s="389"/>
      <c r="CA24" s="389"/>
      <c r="CB24" s="393"/>
      <c r="CD24" s="371" t="s">
        <v>295</v>
      </c>
      <c r="CE24" s="372"/>
      <c r="CF24" s="372"/>
      <c r="CG24" s="372"/>
      <c r="CH24" s="372"/>
      <c r="CI24" s="372"/>
      <c r="CJ24" s="372"/>
      <c r="CK24" s="372"/>
      <c r="CL24" s="372"/>
      <c r="CM24" s="372"/>
      <c r="CN24" s="372"/>
      <c r="CO24" s="372"/>
      <c r="CP24" s="372"/>
      <c r="CQ24" s="373"/>
      <c r="CR24" s="374">
        <v>26515921</v>
      </c>
      <c r="CS24" s="375"/>
      <c r="CT24" s="375"/>
      <c r="CU24" s="375"/>
      <c r="CV24" s="375"/>
      <c r="CW24" s="375"/>
      <c r="CX24" s="375"/>
      <c r="CY24" s="376"/>
      <c r="CZ24" s="379">
        <v>50.8</v>
      </c>
      <c r="DA24" s="380"/>
      <c r="DB24" s="380"/>
      <c r="DC24" s="396"/>
      <c r="DD24" s="420">
        <v>15773748</v>
      </c>
      <c r="DE24" s="375"/>
      <c r="DF24" s="375"/>
      <c r="DG24" s="375"/>
      <c r="DH24" s="375"/>
      <c r="DI24" s="375"/>
      <c r="DJ24" s="375"/>
      <c r="DK24" s="376"/>
      <c r="DL24" s="420">
        <v>14685336</v>
      </c>
      <c r="DM24" s="375"/>
      <c r="DN24" s="375"/>
      <c r="DO24" s="375"/>
      <c r="DP24" s="375"/>
      <c r="DQ24" s="375"/>
      <c r="DR24" s="375"/>
      <c r="DS24" s="375"/>
      <c r="DT24" s="375"/>
      <c r="DU24" s="375"/>
      <c r="DV24" s="376"/>
      <c r="DW24" s="379">
        <v>51.5</v>
      </c>
      <c r="DX24" s="380"/>
      <c r="DY24" s="380"/>
      <c r="DZ24" s="380"/>
      <c r="EA24" s="380"/>
      <c r="EB24" s="380"/>
      <c r="EC24" s="381"/>
    </row>
    <row r="25" spans="2:133" ht="11.25" customHeight="1" x14ac:dyDescent="0.15">
      <c r="B25" s="382" t="s">
        <v>296</v>
      </c>
      <c r="C25" s="383"/>
      <c r="D25" s="383"/>
      <c r="E25" s="383"/>
      <c r="F25" s="383"/>
      <c r="G25" s="383"/>
      <c r="H25" s="383"/>
      <c r="I25" s="383"/>
      <c r="J25" s="383"/>
      <c r="K25" s="383"/>
      <c r="L25" s="383"/>
      <c r="M25" s="383"/>
      <c r="N25" s="383"/>
      <c r="O25" s="383"/>
      <c r="P25" s="383"/>
      <c r="Q25" s="384"/>
      <c r="R25" s="385">
        <v>29864282</v>
      </c>
      <c r="S25" s="386"/>
      <c r="T25" s="386"/>
      <c r="U25" s="386"/>
      <c r="V25" s="386"/>
      <c r="W25" s="386"/>
      <c r="X25" s="386"/>
      <c r="Y25" s="387"/>
      <c r="Z25" s="388">
        <v>55.9</v>
      </c>
      <c r="AA25" s="388"/>
      <c r="AB25" s="388"/>
      <c r="AC25" s="388"/>
      <c r="AD25" s="389">
        <v>27911450</v>
      </c>
      <c r="AE25" s="389"/>
      <c r="AF25" s="389"/>
      <c r="AG25" s="389"/>
      <c r="AH25" s="389"/>
      <c r="AI25" s="389"/>
      <c r="AJ25" s="389"/>
      <c r="AK25" s="389"/>
      <c r="AL25" s="390">
        <v>99.8</v>
      </c>
      <c r="AM25" s="391"/>
      <c r="AN25" s="391"/>
      <c r="AO25" s="392"/>
      <c r="AP25" s="382" t="s">
        <v>297</v>
      </c>
      <c r="AQ25" s="401"/>
      <c r="AR25" s="401"/>
      <c r="AS25" s="401"/>
      <c r="AT25" s="401"/>
      <c r="AU25" s="401"/>
      <c r="AV25" s="401"/>
      <c r="AW25" s="401"/>
      <c r="AX25" s="401"/>
      <c r="AY25" s="401"/>
      <c r="AZ25" s="401"/>
      <c r="BA25" s="401"/>
      <c r="BB25" s="401"/>
      <c r="BC25" s="401"/>
      <c r="BD25" s="401"/>
      <c r="BE25" s="401"/>
      <c r="BF25" s="402"/>
      <c r="BG25" s="385" t="s">
        <v>238</v>
      </c>
      <c r="BH25" s="386"/>
      <c r="BI25" s="386"/>
      <c r="BJ25" s="386"/>
      <c r="BK25" s="386"/>
      <c r="BL25" s="386"/>
      <c r="BM25" s="386"/>
      <c r="BN25" s="387"/>
      <c r="BO25" s="388" t="s">
        <v>129</v>
      </c>
      <c r="BP25" s="388"/>
      <c r="BQ25" s="388"/>
      <c r="BR25" s="388"/>
      <c r="BS25" s="389" t="s">
        <v>129</v>
      </c>
      <c r="BT25" s="389"/>
      <c r="BU25" s="389"/>
      <c r="BV25" s="389"/>
      <c r="BW25" s="389"/>
      <c r="BX25" s="389"/>
      <c r="BY25" s="389"/>
      <c r="BZ25" s="389"/>
      <c r="CA25" s="389"/>
      <c r="CB25" s="393"/>
      <c r="CD25" s="382" t="s">
        <v>298</v>
      </c>
      <c r="CE25" s="383"/>
      <c r="CF25" s="383"/>
      <c r="CG25" s="383"/>
      <c r="CH25" s="383"/>
      <c r="CI25" s="383"/>
      <c r="CJ25" s="383"/>
      <c r="CK25" s="383"/>
      <c r="CL25" s="383"/>
      <c r="CM25" s="383"/>
      <c r="CN25" s="383"/>
      <c r="CO25" s="383"/>
      <c r="CP25" s="383"/>
      <c r="CQ25" s="384"/>
      <c r="CR25" s="385">
        <v>8486883</v>
      </c>
      <c r="CS25" s="417"/>
      <c r="CT25" s="417"/>
      <c r="CU25" s="417"/>
      <c r="CV25" s="417"/>
      <c r="CW25" s="417"/>
      <c r="CX25" s="417"/>
      <c r="CY25" s="418"/>
      <c r="CZ25" s="390">
        <v>16.3</v>
      </c>
      <c r="DA25" s="415"/>
      <c r="DB25" s="415"/>
      <c r="DC25" s="419"/>
      <c r="DD25" s="394">
        <v>7768563</v>
      </c>
      <c r="DE25" s="417"/>
      <c r="DF25" s="417"/>
      <c r="DG25" s="417"/>
      <c r="DH25" s="417"/>
      <c r="DI25" s="417"/>
      <c r="DJ25" s="417"/>
      <c r="DK25" s="418"/>
      <c r="DL25" s="394">
        <v>7342498</v>
      </c>
      <c r="DM25" s="417"/>
      <c r="DN25" s="417"/>
      <c r="DO25" s="417"/>
      <c r="DP25" s="417"/>
      <c r="DQ25" s="417"/>
      <c r="DR25" s="417"/>
      <c r="DS25" s="417"/>
      <c r="DT25" s="417"/>
      <c r="DU25" s="417"/>
      <c r="DV25" s="418"/>
      <c r="DW25" s="390">
        <v>25.7</v>
      </c>
      <c r="DX25" s="415"/>
      <c r="DY25" s="415"/>
      <c r="DZ25" s="415"/>
      <c r="EA25" s="415"/>
      <c r="EB25" s="415"/>
      <c r="EC25" s="416"/>
    </row>
    <row r="26" spans="2:133" ht="11.25" customHeight="1" x14ac:dyDescent="0.15">
      <c r="B26" s="382" t="s">
        <v>299</v>
      </c>
      <c r="C26" s="383"/>
      <c r="D26" s="383"/>
      <c r="E26" s="383"/>
      <c r="F26" s="383"/>
      <c r="G26" s="383"/>
      <c r="H26" s="383"/>
      <c r="I26" s="383"/>
      <c r="J26" s="383"/>
      <c r="K26" s="383"/>
      <c r="L26" s="383"/>
      <c r="M26" s="383"/>
      <c r="N26" s="383"/>
      <c r="O26" s="383"/>
      <c r="P26" s="383"/>
      <c r="Q26" s="384"/>
      <c r="R26" s="385">
        <v>12067</v>
      </c>
      <c r="S26" s="386"/>
      <c r="T26" s="386"/>
      <c r="U26" s="386"/>
      <c r="V26" s="386"/>
      <c r="W26" s="386"/>
      <c r="X26" s="386"/>
      <c r="Y26" s="387"/>
      <c r="Z26" s="388">
        <v>0</v>
      </c>
      <c r="AA26" s="388"/>
      <c r="AB26" s="388"/>
      <c r="AC26" s="388"/>
      <c r="AD26" s="389">
        <v>12067</v>
      </c>
      <c r="AE26" s="389"/>
      <c r="AF26" s="389"/>
      <c r="AG26" s="389"/>
      <c r="AH26" s="389"/>
      <c r="AI26" s="389"/>
      <c r="AJ26" s="389"/>
      <c r="AK26" s="389"/>
      <c r="AL26" s="390">
        <v>0</v>
      </c>
      <c r="AM26" s="391"/>
      <c r="AN26" s="391"/>
      <c r="AO26" s="392"/>
      <c r="AP26" s="382" t="s">
        <v>300</v>
      </c>
      <c r="AQ26" s="401"/>
      <c r="AR26" s="401"/>
      <c r="AS26" s="401"/>
      <c r="AT26" s="401"/>
      <c r="AU26" s="401"/>
      <c r="AV26" s="401"/>
      <c r="AW26" s="401"/>
      <c r="AX26" s="401"/>
      <c r="AY26" s="401"/>
      <c r="AZ26" s="401"/>
      <c r="BA26" s="401"/>
      <c r="BB26" s="401"/>
      <c r="BC26" s="401"/>
      <c r="BD26" s="401"/>
      <c r="BE26" s="401"/>
      <c r="BF26" s="402"/>
      <c r="BG26" s="385" t="s">
        <v>238</v>
      </c>
      <c r="BH26" s="386"/>
      <c r="BI26" s="386"/>
      <c r="BJ26" s="386"/>
      <c r="BK26" s="386"/>
      <c r="BL26" s="386"/>
      <c r="BM26" s="386"/>
      <c r="BN26" s="387"/>
      <c r="BO26" s="388" t="s">
        <v>238</v>
      </c>
      <c r="BP26" s="388"/>
      <c r="BQ26" s="388"/>
      <c r="BR26" s="388"/>
      <c r="BS26" s="389" t="s">
        <v>137</v>
      </c>
      <c r="BT26" s="389"/>
      <c r="BU26" s="389"/>
      <c r="BV26" s="389"/>
      <c r="BW26" s="389"/>
      <c r="BX26" s="389"/>
      <c r="BY26" s="389"/>
      <c r="BZ26" s="389"/>
      <c r="CA26" s="389"/>
      <c r="CB26" s="393"/>
      <c r="CD26" s="382" t="s">
        <v>301</v>
      </c>
      <c r="CE26" s="383"/>
      <c r="CF26" s="383"/>
      <c r="CG26" s="383"/>
      <c r="CH26" s="383"/>
      <c r="CI26" s="383"/>
      <c r="CJ26" s="383"/>
      <c r="CK26" s="383"/>
      <c r="CL26" s="383"/>
      <c r="CM26" s="383"/>
      <c r="CN26" s="383"/>
      <c r="CO26" s="383"/>
      <c r="CP26" s="383"/>
      <c r="CQ26" s="384"/>
      <c r="CR26" s="385">
        <v>5064307</v>
      </c>
      <c r="CS26" s="386"/>
      <c r="CT26" s="386"/>
      <c r="CU26" s="386"/>
      <c r="CV26" s="386"/>
      <c r="CW26" s="386"/>
      <c r="CX26" s="386"/>
      <c r="CY26" s="387"/>
      <c r="CZ26" s="390">
        <v>9.6999999999999993</v>
      </c>
      <c r="DA26" s="415"/>
      <c r="DB26" s="415"/>
      <c r="DC26" s="419"/>
      <c r="DD26" s="394">
        <v>4592521</v>
      </c>
      <c r="DE26" s="386"/>
      <c r="DF26" s="386"/>
      <c r="DG26" s="386"/>
      <c r="DH26" s="386"/>
      <c r="DI26" s="386"/>
      <c r="DJ26" s="386"/>
      <c r="DK26" s="387"/>
      <c r="DL26" s="394" t="s">
        <v>129</v>
      </c>
      <c r="DM26" s="386"/>
      <c r="DN26" s="386"/>
      <c r="DO26" s="386"/>
      <c r="DP26" s="386"/>
      <c r="DQ26" s="386"/>
      <c r="DR26" s="386"/>
      <c r="DS26" s="386"/>
      <c r="DT26" s="386"/>
      <c r="DU26" s="386"/>
      <c r="DV26" s="387"/>
      <c r="DW26" s="390" t="s">
        <v>129</v>
      </c>
      <c r="DX26" s="415"/>
      <c r="DY26" s="415"/>
      <c r="DZ26" s="415"/>
      <c r="EA26" s="415"/>
      <c r="EB26" s="415"/>
      <c r="EC26" s="416"/>
    </row>
    <row r="27" spans="2:133" ht="11.25" customHeight="1" x14ac:dyDescent="0.15">
      <c r="B27" s="382" t="s">
        <v>302</v>
      </c>
      <c r="C27" s="383"/>
      <c r="D27" s="383"/>
      <c r="E27" s="383"/>
      <c r="F27" s="383"/>
      <c r="G27" s="383"/>
      <c r="H27" s="383"/>
      <c r="I27" s="383"/>
      <c r="J27" s="383"/>
      <c r="K27" s="383"/>
      <c r="L27" s="383"/>
      <c r="M27" s="383"/>
      <c r="N27" s="383"/>
      <c r="O27" s="383"/>
      <c r="P27" s="383"/>
      <c r="Q27" s="384"/>
      <c r="R27" s="385">
        <v>233346</v>
      </c>
      <c r="S27" s="386"/>
      <c r="T27" s="386"/>
      <c r="U27" s="386"/>
      <c r="V27" s="386"/>
      <c r="W27" s="386"/>
      <c r="X27" s="386"/>
      <c r="Y27" s="387"/>
      <c r="Z27" s="388">
        <v>0.4</v>
      </c>
      <c r="AA27" s="388"/>
      <c r="AB27" s="388"/>
      <c r="AC27" s="388"/>
      <c r="AD27" s="389" t="s">
        <v>238</v>
      </c>
      <c r="AE27" s="389"/>
      <c r="AF27" s="389"/>
      <c r="AG27" s="389"/>
      <c r="AH27" s="389"/>
      <c r="AI27" s="389"/>
      <c r="AJ27" s="389"/>
      <c r="AK27" s="389"/>
      <c r="AL27" s="390" t="s">
        <v>238</v>
      </c>
      <c r="AM27" s="391"/>
      <c r="AN27" s="391"/>
      <c r="AO27" s="392"/>
      <c r="AP27" s="382" t="s">
        <v>303</v>
      </c>
      <c r="AQ27" s="383"/>
      <c r="AR27" s="383"/>
      <c r="AS27" s="383"/>
      <c r="AT27" s="383"/>
      <c r="AU27" s="383"/>
      <c r="AV27" s="383"/>
      <c r="AW27" s="383"/>
      <c r="AX27" s="383"/>
      <c r="AY27" s="383"/>
      <c r="AZ27" s="383"/>
      <c r="BA27" s="383"/>
      <c r="BB27" s="383"/>
      <c r="BC27" s="383"/>
      <c r="BD27" s="383"/>
      <c r="BE27" s="383"/>
      <c r="BF27" s="384"/>
      <c r="BG27" s="385">
        <v>19711989</v>
      </c>
      <c r="BH27" s="386"/>
      <c r="BI27" s="386"/>
      <c r="BJ27" s="386"/>
      <c r="BK27" s="386"/>
      <c r="BL27" s="386"/>
      <c r="BM27" s="386"/>
      <c r="BN27" s="387"/>
      <c r="BO27" s="388">
        <v>100</v>
      </c>
      <c r="BP27" s="388"/>
      <c r="BQ27" s="388"/>
      <c r="BR27" s="388"/>
      <c r="BS27" s="389">
        <v>463428</v>
      </c>
      <c r="BT27" s="389"/>
      <c r="BU27" s="389"/>
      <c r="BV27" s="389"/>
      <c r="BW27" s="389"/>
      <c r="BX27" s="389"/>
      <c r="BY27" s="389"/>
      <c r="BZ27" s="389"/>
      <c r="CA27" s="389"/>
      <c r="CB27" s="393"/>
      <c r="CD27" s="382" t="s">
        <v>304</v>
      </c>
      <c r="CE27" s="383"/>
      <c r="CF27" s="383"/>
      <c r="CG27" s="383"/>
      <c r="CH27" s="383"/>
      <c r="CI27" s="383"/>
      <c r="CJ27" s="383"/>
      <c r="CK27" s="383"/>
      <c r="CL27" s="383"/>
      <c r="CM27" s="383"/>
      <c r="CN27" s="383"/>
      <c r="CO27" s="383"/>
      <c r="CP27" s="383"/>
      <c r="CQ27" s="384"/>
      <c r="CR27" s="385">
        <v>13340587</v>
      </c>
      <c r="CS27" s="417"/>
      <c r="CT27" s="417"/>
      <c r="CU27" s="417"/>
      <c r="CV27" s="417"/>
      <c r="CW27" s="417"/>
      <c r="CX27" s="417"/>
      <c r="CY27" s="418"/>
      <c r="CZ27" s="390">
        <v>25.6</v>
      </c>
      <c r="DA27" s="415"/>
      <c r="DB27" s="415"/>
      <c r="DC27" s="419"/>
      <c r="DD27" s="394">
        <v>3521976</v>
      </c>
      <c r="DE27" s="417"/>
      <c r="DF27" s="417"/>
      <c r="DG27" s="417"/>
      <c r="DH27" s="417"/>
      <c r="DI27" s="417"/>
      <c r="DJ27" s="417"/>
      <c r="DK27" s="418"/>
      <c r="DL27" s="394">
        <v>2859629</v>
      </c>
      <c r="DM27" s="417"/>
      <c r="DN27" s="417"/>
      <c r="DO27" s="417"/>
      <c r="DP27" s="417"/>
      <c r="DQ27" s="417"/>
      <c r="DR27" s="417"/>
      <c r="DS27" s="417"/>
      <c r="DT27" s="417"/>
      <c r="DU27" s="417"/>
      <c r="DV27" s="418"/>
      <c r="DW27" s="390">
        <v>10</v>
      </c>
      <c r="DX27" s="415"/>
      <c r="DY27" s="415"/>
      <c r="DZ27" s="415"/>
      <c r="EA27" s="415"/>
      <c r="EB27" s="415"/>
      <c r="EC27" s="416"/>
    </row>
    <row r="28" spans="2:133" ht="11.25" customHeight="1" x14ac:dyDescent="0.15">
      <c r="B28" s="382" t="s">
        <v>305</v>
      </c>
      <c r="C28" s="383"/>
      <c r="D28" s="383"/>
      <c r="E28" s="383"/>
      <c r="F28" s="383"/>
      <c r="G28" s="383"/>
      <c r="H28" s="383"/>
      <c r="I28" s="383"/>
      <c r="J28" s="383"/>
      <c r="K28" s="383"/>
      <c r="L28" s="383"/>
      <c r="M28" s="383"/>
      <c r="N28" s="383"/>
      <c r="O28" s="383"/>
      <c r="P28" s="383"/>
      <c r="Q28" s="384"/>
      <c r="R28" s="385">
        <v>473478</v>
      </c>
      <c r="S28" s="386"/>
      <c r="T28" s="386"/>
      <c r="U28" s="386"/>
      <c r="V28" s="386"/>
      <c r="W28" s="386"/>
      <c r="X28" s="386"/>
      <c r="Y28" s="387"/>
      <c r="Z28" s="388">
        <v>0.9</v>
      </c>
      <c r="AA28" s="388"/>
      <c r="AB28" s="388"/>
      <c r="AC28" s="388"/>
      <c r="AD28" s="389">
        <v>257</v>
      </c>
      <c r="AE28" s="389"/>
      <c r="AF28" s="389"/>
      <c r="AG28" s="389"/>
      <c r="AH28" s="389"/>
      <c r="AI28" s="389"/>
      <c r="AJ28" s="389"/>
      <c r="AK28" s="389"/>
      <c r="AL28" s="390">
        <v>0</v>
      </c>
      <c r="AM28" s="391"/>
      <c r="AN28" s="391"/>
      <c r="AO28" s="392"/>
      <c r="AP28" s="382"/>
      <c r="AQ28" s="383"/>
      <c r="AR28" s="383"/>
      <c r="AS28" s="383"/>
      <c r="AT28" s="383"/>
      <c r="AU28" s="383"/>
      <c r="AV28" s="383"/>
      <c r="AW28" s="383"/>
      <c r="AX28" s="383"/>
      <c r="AY28" s="383"/>
      <c r="AZ28" s="383"/>
      <c r="BA28" s="383"/>
      <c r="BB28" s="383"/>
      <c r="BC28" s="383"/>
      <c r="BD28" s="383"/>
      <c r="BE28" s="383"/>
      <c r="BF28" s="384"/>
      <c r="BG28" s="385"/>
      <c r="BH28" s="386"/>
      <c r="BI28" s="386"/>
      <c r="BJ28" s="386"/>
      <c r="BK28" s="386"/>
      <c r="BL28" s="386"/>
      <c r="BM28" s="386"/>
      <c r="BN28" s="387"/>
      <c r="BO28" s="388"/>
      <c r="BP28" s="388"/>
      <c r="BQ28" s="388"/>
      <c r="BR28" s="388"/>
      <c r="BS28" s="394"/>
      <c r="BT28" s="386"/>
      <c r="BU28" s="386"/>
      <c r="BV28" s="386"/>
      <c r="BW28" s="386"/>
      <c r="BX28" s="386"/>
      <c r="BY28" s="386"/>
      <c r="BZ28" s="386"/>
      <c r="CA28" s="386"/>
      <c r="CB28" s="395"/>
      <c r="CD28" s="382" t="s">
        <v>306</v>
      </c>
      <c r="CE28" s="383"/>
      <c r="CF28" s="383"/>
      <c r="CG28" s="383"/>
      <c r="CH28" s="383"/>
      <c r="CI28" s="383"/>
      <c r="CJ28" s="383"/>
      <c r="CK28" s="383"/>
      <c r="CL28" s="383"/>
      <c r="CM28" s="383"/>
      <c r="CN28" s="383"/>
      <c r="CO28" s="383"/>
      <c r="CP28" s="383"/>
      <c r="CQ28" s="384"/>
      <c r="CR28" s="385">
        <v>4688451</v>
      </c>
      <c r="CS28" s="386"/>
      <c r="CT28" s="386"/>
      <c r="CU28" s="386"/>
      <c r="CV28" s="386"/>
      <c r="CW28" s="386"/>
      <c r="CX28" s="386"/>
      <c r="CY28" s="387"/>
      <c r="CZ28" s="390">
        <v>9</v>
      </c>
      <c r="DA28" s="415"/>
      <c r="DB28" s="415"/>
      <c r="DC28" s="419"/>
      <c r="DD28" s="394">
        <v>4483209</v>
      </c>
      <c r="DE28" s="386"/>
      <c r="DF28" s="386"/>
      <c r="DG28" s="386"/>
      <c r="DH28" s="386"/>
      <c r="DI28" s="386"/>
      <c r="DJ28" s="386"/>
      <c r="DK28" s="387"/>
      <c r="DL28" s="394">
        <v>4483209</v>
      </c>
      <c r="DM28" s="386"/>
      <c r="DN28" s="386"/>
      <c r="DO28" s="386"/>
      <c r="DP28" s="386"/>
      <c r="DQ28" s="386"/>
      <c r="DR28" s="386"/>
      <c r="DS28" s="386"/>
      <c r="DT28" s="386"/>
      <c r="DU28" s="386"/>
      <c r="DV28" s="387"/>
      <c r="DW28" s="390">
        <v>15.7</v>
      </c>
      <c r="DX28" s="415"/>
      <c r="DY28" s="415"/>
      <c r="DZ28" s="415"/>
      <c r="EA28" s="415"/>
      <c r="EB28" s="415"/>
      <c r="EC28" s="416"/>
    </row>
    <row r="29" spans="2:133" ht="11.25" customHeight="1" x14ac:dyDescent="0.15">
      <c r="B29" s="382" t="s">
        <v>307</v>
      </c>
      <c r="C29" s="383"/>
      <c r="D29" s="383"/>
      <c r="E29" s="383"/>
      <c r="F29" s="383"/>
      <c r="G29" s="383"/>
      <c r="H29" s="383"/>
      <c r="I29" s="383"/>
      <c r="J29" s="383"/>
      <c r="K29" s="383"/>
      <c r="L29" s="383"/>
      <c r="M29" s="383"/>
      <c r="N29" s="383"/>
      <c r="O29" s="383"/>
      <c r="P29" s="383"/>
      <c r="Q29" s="384"/>
      <c r="R29" s="385">
        <v>250682</v>
      </c>
      <c r="S29" s="386"/>
      <c r="T29" s="386"/>
      <c r="U29" s="386"/>
      <c r="V29" s="386"/>
      <c r="W29" s="386"/>
      <c r="X29" s="386"/>
      <c r="Y29" s="387"/>
      <c r="Z29" s="388">
        <v>0.5</v>
      </c>
      <c r="AA29" s="388"/>
      <c r="AB29" s="388"/>
      <c r="AC29" s="388"/>
      <c r="AD29" s="389">
        <v>18616</v>
      </c>
      <c r="AE29" s="389"/>
      <c r="AF29" s="389"/>
      <c r="AG29" s="389"/>
      <c r="AH29" s="389"/>
      <c r="AI29" s="389"/>
      <c r="AJ29" s="389"/>
      <c r="AK29" s="389"/>
      <c r="AL29" s="390">
        <v>0.1</v>
      </c>
      <c r="AM29" s="391"/>
      <c r="AN29" s="391"/>
      <c r="AO29" s="392"/>
      <c r="AP29" s="406"/>
      <c r="AQ29" s="407"/>
      <c r="AR29" s="407"/>
      <c r="AS29" s="407"/>
      <c r="AT29" s="407"/>
      <c r="AU29" s="407"/>
      <c r="AV29" s="407"/>
      <c r="AW29" s="407"/>
      <c r="AX29" s="407"/>
      <c r="AY29" s="407"/>
      <c r="AZ29" s="407"/>
      <c r="BA29" s="407"/>
      <c r="BB29" s="407"/>
      <c r="BC29" s="407"/>
      <c r="BD29" s="407"/>
      <c r="BE29" s="407"/>
      <c r="BF29" s="408"/>
      <c r="BG29" s="385"/>
      <c r="BH29" s="386"/>
      <c r="BI29" s="386"/>
      <c r="BJ29" s="386"/>
      <c r="BK29" s="386"/>
      <c r="BL29" s="386"/>
      <c r="BM29" s="386"/>
      <c r="BN29" s="387"/>
      <c r="BO29" s="388"/>
      <c r="BP29" s="388"/>
      <c r="BQ29" s="388"/>
      <c r="BR29" s="388"/>
      <c r="BS29" s="389"/>
      <c r="BT29" s="389"/>
      <c r="BU29" s="389"/>
      <c r="BV29" s="389"/>
      <c r="BW29" s="389"/>
      <c r="BX29" s="389"/>
      <c r="BY29" s="389"/>
      <c r="BZ29" s="389"/>
      <c r="CA29" s="389"/>
      <c r="CB29" s="393"/>
      <c r="CD29" s="421" t="s">
        <v>308</v>
      </c>
      <c r="CE29" s="422"/>
      <c r="CF29" s="382" t="s">
        <v>69</v>
      </c>
      <c r="CG29" s="383"/>
      <c r="CH29" s="383"/>
      <c r="CI29" s="383"/>
      <c r="CJ29" s="383"/>
      <c r="CK29" s="383"/>
      <c r="CL29" s="383"/>
      <c r="CM29" s="383"/>
      <c r="CN29" s="383"/>
      <c r="CO29" s="383"/>
      <c r="CP29" s="383"/>
      <c r="CQ29" s="384"/>
      <c r="CR29" s="385">
        <v>4688451</v>
      </c>
      <c r="CS29" s="417"/>
      <c r="CT29" s="417"/>
      <c r="CU29" s="417"/>
      <c r="CV29" s="417"/>
      <c r="CW29" s="417"/>
      <c r="CX29" s="417"/>
      <c r="CY29" s="418"/>
      <c r="CZ29" s="390">
        <v>9</v>
      </c>
      <c r="DA29" s="415"/>
      <c r="DB29" s="415"/>
      <c r="DC29" s="419"/>
      <c r="DD29" s="394">
        <v>4483209</v>
      </c>
      <c r="DE29" s="417"/>
      <c r="DF29" s="417"/>
      <c r="DG29" s="417"/>
      <c r="DH29" s="417"/>
      <c r="DI29" s="417"/>
      <c r="DJ29" s="417"/>
      <c r="DK29" s="418"/>
      <c r="DL29" s="394">
        <v>4483209</v>
      </c>
      <c r="DM29" s="417"/>
      <c r="DN29" s="417"/>
      <c r="DO29" s="417"/>
      <c r="DP29" s="417"/>
      <c r="DQ29" s="417"/>
      <c r="DR29" s="417"/>
      <c r="DS29" s="417"/>
      <c r="DT29" s="417"/>
      <c r="DU29" s="417"/>
      <c r="DV29" s="418"/>
      <c r="DW29" s="390">
        <v>15.7</v>
      </c>
      <c r="DX29" s="415"/>
      <c r="DY29" s="415"/>
      <c r="DZ29" s="415"/>
      <c r="EA29" s="415"/>
      <c r="EB29" s="415"/>
      <c r="EC29" s="416"/>
    </row>
    <row r="30" spans="2:133" ht="11.25" customHeight="1" x14ac:dyDescent="0.15">
      <c r="B30" s="382" t="s">
        <v>309</v>
      </c>
      <c r="C30" s="383"/>
      <c r="D30" s="383"/>
      <c r="E30" s="383"/>
      <c r="F30" s="383"/>
      <c r="G30" s="383"/>
      <c r="H30" s="383"/>
      <c r="I30" s="383"/>
      <c r="J30" s="383"/>
      <c r="K30" s="383"/>
      <c r="L30" s="383"/>
      <c r="M30" s="383"/>
      <c r="N30" s="383"/>
      <c r="O30" s="383"/>
      <c r="P30" s="383"/>
      <c r="Q30" s="384"/>
      <c r="R30" s="385">
        <v>10982820</v>
      </c>
      <c r="S30" s="386"/>
      <c r="T30" s="386"/>
      <c r="U30" s="386"/>
      <c r="V30" s="386"/>
      <c r="W30" s="386"/>
      <c r="X30" s="386"/>
      <c r="Y30" s="387"/>
      <c r="Z30" s="388">
        <v>20.6</v>
      </c>
      <c r="AA30" s="388"/>
      <c r="AB30" s="388"/>
      <c r="AC30" s="388"/>
      <c r="AD30" s="389" t="s">
        <v>238</v>
      </c>
      <c r="AE30" s="389"/>
      <c r="AF30" s="389"/>
      <c r="AG30" s="389"/>
      <c r="AH30" s="389"/>
      <c r="AI30" s="389"/>
      <c r="AJ30" s="389"/>
      <c r="AK30" s="389"/>
      <c r="AL30" s="390" t="s">
        <v>238</v>
      </c>
      <c r="AM30" s="391"/>
      <c r="AN30" s="391"/>
      <c r="AO30" s="392"/>
      <c r="AP30" s="367" t="s">
        <v>226</v>
      </c>
      <c r="AQ30" s="368"/>
      <c r="AR30" s="368"/>
      <c r="AS30" s="368"/>
      <c r="AT30" s="368"/>
      <c r="AU30" s="368"/>
      <c r="AV30" s="368"/>
      <c r="AW30" s="368"/>
      <c r="AX30" s="368"/>
      <c r="AY30" s="368"/>
      <c r="AZ30" s="368"/>
      <c r="BA30" s="368"/>
      <c r="BB30" s="368"/>
      <c r="BC30" s="368"/>
      <c r="BD30" s="368"/>
      <c r="BE30" s="368"/>
      <c r="BF30" s="369"/>
      <c r="BG30" s="367" t="s">
        <v>310</v>
      </c>
      <c r="BH30" s="427"/>
      <c r="BI30" s="427"/>
      <c r="BJ30" s="427"/>
      <c r="BK30" s="427"/>
      <c r="BL30" s="427"/>
      <c r="BM30" s="427"/>
      <c r="BN30" s="427"/>
      <c r="BO30" s="427"/>
      <c r="BP30" s="427"/>
      <c r="BQ30" s="428"/>
      <c r="BR30" s="367" t="s">
        <v>311</v>
      </c>
      <c r="BS30" s="427"/>
      <c r="BT30" s="427"/>
      <c r="BU30" s="427"/>
      <c r="BV30" s="427"/>
      <c r="BW30" s="427"/>
      <c r="BX30" s="427"/>
      <c r="BY30" s="427"/>
      <c r="BZ30" s="427"/>
      <c r="CA30" s="427"/>
      <c r="CB30" s="428"/>
      <c r="CD30" s="423"/>
      <c r="CE30" s="424"/>
      <c r="CF30" s="382" t="s">
        <v>312</v>
      </c>
      <c r="CG30" s="383"/>
      <c r="CH30" s="383"/>
      <c r="CI30" s="383"/>
      <c r="CJ30" s="383"/>
      <c r="CK30" s="383"/>
      <c r="CL30" s="383"/>
      <c r="CM30" s="383"/>
      <c r="CN30" s="383"/>
      <c r="CO30" s="383"/>
      <c r="CP30" s="383"/>
      <c r="CQ30" s="384"/>
      <c r="CR30" s="385">
        <v>4486356</v>
      </c>
      <c r="CS30" s="386"/>
      <c r="CT30" s="386"/>
      <c r="CU30" s="386"/>
      <c r="CV30" s="386"/>
      <c r="CW30" s="386"/>
      <c r="CX30" s="386"/>
      <c r="CY30" s="387"/>
      <c r="CZ30" s="390">
        <v>8.6</v>
      </c>
      <c r="DA30" s="415"/>
      <c r="DB30" s="415"/>
      <c r="DC30" s="419"/>
      <c r="DD30" s="394">
        <v>4294198</v>
      </c>
      <c r="DE30" s="386"/>
      <c r="DF30" s="386"/>
      <c r="DG30" s="386"/>
      <c r="DH30" s="386"/>
      <c r="DI30" s="386"/>
      <c r="DJ30" s="386"/>
      <c r="DK30" s="387"/>
      <c r="DL30" s="394">
        <v>4294198</v>
      </c>
      <c r="DM30" s="386"/>
      <c r="DN30" s="386"/>
      <c r="DO30" s="386"/>
      <c r="DP30" s="386"/>
      <c r="DQ30" s="386"/>
      <c r="DR30" s="386"/>
      <c r="DS30" s="386"/>
      <c r="DT30" s="386"/>
      <c r="DU30" s="386"/>
      <c r="DV30" s="387"/>
      <c r="DW30" s="390">
        <v>15.1</v>
      </c>
      <c r="DX30" s="415"/>
      <c r="DY30" s="415"/>
      <c r="DZ30" s="415"/>
      <c r="EA30" s="415"/>
      <c r="EB30" s="415"/>
      <c r="EC30" s="416"/>
    </row>
    <row r="31" spans="2:133" ht="11.25" customHeight="1" x14ac:dyDescent="0.15">
      <c r="B31" s="398" t="s">
        <v>313</v>
      </c>
      <c r="C31" s="399"/>
      <c r="D31" s="399"/>
      <c r="E31" s="399"/>
      <c r="F31" s="399"/>
      <c r="G31" s="399"/>
      <c r="H31" s="399"/>
      <c r="I31" s="399"/>
      <c r="J31" s="399"/>
      <c r="K31" s="399"/>
      <c r="L31" s="399"/>
      <c r="M31" s="399"/>
      <c r="N31" s="399"/>
      <c r="O31" s="399"/>
      <c r="P31" s="399"/>
      <c r="Q31" s="400"/>
      <c r="R31" s="385" t="s">
        <v>238</v>
      </c>
      <c r="S31" s="386"/>
      <c r="T31" s="386"/>
      <c r="U31" s="386"/>
      <c r="V31" s="386"/>
      <c r="W31" s="386"/>
      <c r="X31" s="386"/>
      <c r="Y31" s="387"/>
      <c r="Z31" s="388" t="s">
        <v>238</v>
      </c>
      <c r="AA31" s="388"/>
      <c r="AB31" s="388"/>
      <c r="AC31" s="388"/>
      <c r="AD31" s="389" t="s">
        <v>129</v>
      </c>
      <c r="AE31" s="389"/>
      <c r="AF31" s="389"/>
      <c r="AG31" s="389"/>
      <c r="AH31" s="389"/>
      <c r="AI31" s="389"/>
      <c r="AJ31" s="389"/>
      <c r="AK31" s="389"/>
      <c r="AL31" s="390" t="s">
        <v>129</v>
      </c>
      <c r="AM31" s="391"/>
      <c r="AN31" s="391"/>
      <c r="AO31" s="392"/>
      <c r="AP31" s="431" t="s">
        <v>314</v>
      </c>
      <c r="AQ31" s="432"/>
      <c r="AR31" s="432"/>
      <c r="AS31" s="432"/>
      <c r="AT31" s="437" t="s">
        <v>315</v>
      </c>
      <c r="AU31" s="218"/>
      <c r="AV31" s="218"/>
      <c r="AW31" s="218"/>
      <c r="AX31" s="371" t="s">
        <v>188</v>
      </c>
      <c r="AY31" s="372"/>
      <c r="AZ31" s="372"/>
      <c r="BA31" s="372"/>
      <c r="BB31" s="372"/>
      <c r="BC31" s="372"/>
      <c r="BD31" s="372"/>
      <c r="BE31" s="372"/>
      <c r="BF31" s="373"/>
      <c r="BG31" s="441">
        <v>99.6</v>
      </c>
      <c r="BH31" s="429"/>
      <c r="BI31" s="429"/>
      <c r="BJ31" s="429"/>
      <c r="BK31" s="429"/>
      <c r="BL31" s="429"/>
      <c r="BM31" s="380">
        <v>99</v>
      </c>
      <c r="BN31" s="429"/>
      <c r="BO31" s="429"/>
      <c r="BP31" s="429"/>
      <c r="BQ31" s="430"/>
      <c r="BR31" s="441">
        <v>99.6</v>
      </c>
      <c r="BS31" s="429"/>
      <c r="BT31" s="429"/>
      <c r="BU31" s="429"/>
      <c r="BV31" s="429"/>
      <c r="BW31" s="429"/>
      <c r="BX31" s="380">
        <v>98.8</v>
      </c>
      <c r="BY31" s="429"/>
      <c r="BZ31" s="429"/>
      <c r="CA31" s="429"/>
      <c r="CB31" s="430"/>
      <c r="CD31" s="423"/>
      <c r="CE31" s="424"/>
      <c r="CF31" s="382" t="s">
        <v>316</v>
      </c>
      <c r="CG31" s="383"/>
      <c r="CH31" s="383"/>
      <c r="CI31" s="383"/>
      <c r="CJ31" s="383"/>
      <c r="CK31" s="383"/>
      <c r="CL31" s="383"/>
      <c r="CM31" s="383"/>
      <c r="CN31" s="383"/>
      <c r="CO31" s="383"/>
      <c r="CP31" s="383"/>
      <c r="CQ31" s="384"/>
      <c r="CR31" s="385">
        <v>202095</v>
      </c>
      <c r="CS31" s="417"/>
      <c r="CT31" s="417"/>
      <c r="CU31" s="417"/>
      <c r="CV31" s="417"/>
      <c r="CW31" s="417"/>
      <c r="CX31" s="417"/>
      <c r="CY31" s="418"/>
      <c r="CZ31" s="390">
        <v>0.4</v>
      </c>
      <c r="DA31" s="415"/>
      <c r="DB31" s="415"/>
      <c r="DC31" s="419"/>
      <c r="DD31" s="394">
        <v>189011</v>
      </c>
      <c r="DE31" s="417"/>
      <c r="DF31" s="417"/>
      <c r="DG31" s="417"/>
      <c r="DH31" s="417"/>
      <c r="DI31" s="417"/>
      <c r="DJ31" s="417"/>
      <c r="DK31" s="418"/>
      <c r="DL31" s="394">
        <v>189011</v>
      </c>
      <c r="DM31" s="417"/>
      <c r="DN31" s="417"/>
      <c r="DO31" s="417"/>
      <c r="DP31" s="417"/>
      <c r="DQ31" s="417"/>
      <c r="DR31" s="417"/>
      <c r="DS31" s="417"/>
      <c r="DT31" s="417"/>
      <c r="DU31" s="417"/>
      <c r="DV31" s="418"/>
      <c r="DW31" s="390">
        <v>0.7</v>
      </c>
      <c r="DX31" s="415"/>
      <c r="DY31" s="415"/>
      <c r="DZ31" s="415"/>
      <c r="EA31" s="415"/>
      <c r="EB31" s="415"/>
      <c r="EC31" s="416"/>
    </row>
    <row r="32" spans="2:133" ht="11.25" customHeight="1" x14ac:dyDescent="0.15">
      <c r="B32" s="382" t="s">
        <v>317</v>
      </c>
      <c r="C32" s="383"/>
      <c r="D32" s="383"/>
      <c r="E32" s="383"/>
      <c r="F32" s="383"/>
      <c r="G32" s="383"/>
      <c r="H32" s="383"/>
      <c r="I32" s="383"/>
      <c r="J32" s="383"/>
      <c r="K32" s="383"/>
      <c r="L32" s="383"/>
      <c r="M32" s="383"/>
      <c r="N32" s="383"/>
      <c r="O32" s="383"/>
      <c r="P32" s="383"/>
      <c r="Q32" s="384"/>
      <c r="R32" s="385">
        <v>3778275</v>
      </c>
      <c r="S32" s="386"/>
      <c r="T32" s="386"/>
      <c r="U32" s="386"/>
      <c r="V32" s="386"/>
      <c r="W32" s="386"/>
      <c r="X32" s="386"/>
      <c r="Y32" s="387"/>
      <c r="Z32" s="388">
        <v>7.1</v>
      </c>
      <c r="AA32" s="388"/>
      <c r="AB32" s="388"/>
      <c r="AC32" s="388"/>
      <c r="AD32" s="389" t="s">
        <v>238</v>
      </c>
      <c r="AE32" s="389"/>
      <c r="AF32" s="389"/>
      <c r="AG32" s="389"/>
      <c r="AH32" s="389"/>
      <c r="AI32" s="389"/>
      <c r="AJ32" s="389"/>
      <c r="AK32" s="389"/>
      <c r="AL32" s="390" t="s">
        <v>137</v>
      </c>
      <c r="AM32" s="391"/>
      <c r="AN32" s="391"/>
      <c r="AO32" s="392"/>
      <c r="AP32" s="433"/>
      <c r="AQ32" s="434"/>
      <c r="AR32" s="434"/>
      <c r="AS32" s="434"/>
      <c r="AT32" s="438"/>
      <c r="AU32" s="214" t="s">
        <v>318</v>
      </c>
      <c r="AX32" s="382" t="s">
        <v>319</v>
      </c>
      <c r="AY32" s="383"/>
      <c r="AZ32" s="383"/>
      <c r="BA32" s="383"/>
      <c r="BB32" s="383"/>
      <c r="BC32" s="383"/>
      <c r="BD32" s="383"/>
      <c r="BE32" s="383"/>
      <c r="BF32" s="384"/>
      <c r="BG32" s="442">
        <v>99.7</v>
      </c>
      <c r="BH32" s="417"/>
      <c r="BI32" s="417"/>
      <c r="BJ32" s="417"/>
      <c r="BK32" s="417"/>
      <c r="BL32" s="417"/>
      <c r="BM32" s="391">
        <v>99.3</v>
      </c>
      <c r="BN32" s="417"/>
      <c r="BO32" s="417"/>
      <c r="BP32" s="417"/>
      <c r="BQ32" s="440"/>
      <c r="BR32" s="442">
        <v>99.7</v>
      </c>
      <c r="BS32" s="417"/>
      <c r="BT32" s="417"/>
      <c r="BU32" s="417"/>
      <c r="BV32" s="417"/>
      <c r="BW32" s="417"/>
      <c r="BX32" s="391">
        <v>99.2</v>
      </c>
      <c r="BY32" s="417"/>
      <c r="BZ32" s="417"/>
      <c r="CA32" s="417"/>
      <c r="CB32" s="440"/>
      <c r="CD32" s="425"/>
      <c r="CE32" s="426"/>
      <c r="CF32" s="382" t="s">
        <v>320</v>
      </c>
      <c r="CG32" s="383"/>
      <c r="CH32" s="383"/>
      <c r="CI32" s="383"/>
      <c r="CJ32" s="383"/>
      <c r="CK32" s="383"/>
      <c r="CL32" s="383"/>
      <c r="CM32" s="383"/>
      <c r="CN32" s="383"/>
      <c r="CO32" s="383"/>
      <c r="CP32" s="383"/>
      <c r="CQ32" s="384"/>
      <c r="CR32" s="385" t="s">
        <v>238</v>
      </c>
      <c r="CS32" s="386"/>
      <c r="CT32" s="386"/>
      <c r="CU32" s="386"/>
      <c r="CV32" s="386"/>
      <c r="CW32" s="386"/>
      <c r="CX32" s="386"/>
      <c r="CY32" s="387"/>
      <c r="CZ32" s="390" t="s">
        <v>238</v>
      </c>
      <c r="DA32" s="415"/>
      <c r="DB32" s="415"/>
      <c r="DC32" s="419"/>
      <c r="DD32" s="394" t="s">
        <v>238</v>
      </c>
      <c r="DE32" s="386"/>
      <c r="DF32" s="386"/>
      <c r="DG32" s="386"/>
      <c r="DH32" s="386"/>
      <c r="DI32" s="386"/>
      <c r="DJ32" s="386"/>
      <c r="DK32" s="387"/>
      <c r="DL32" s="394" t="s">
        <v>238</v>
      </c>
      <c r="DM32" s="386"/>
      <c r="DN32" s="386"/>
      <c r="DO32" s="386"/>
      <c r="DP32" s="386"/>
      <c r="DQ32" s="386"/>
      <c r="DR32" s="386"/>
      <c r="DS32" s="386"/>
      <c r="DT32" s="386"/>
      <c r="DU32" s="386"/>
      <c r="DV32" s="387"/>
      <c r="DW32" s="390" t="s">
        <v>238</v>
      </c>
      <c r="DX32" s="415"/>
      <c r="DY32" s="415"/>
      <c r="DZ32" s="415"/>
      <c r="EA32" s="415"/>
      <c r="EB32" s="415"/>
      <c r="EC32" s="416"/>
    </row>
    <row r="33" spans="2:133" ht="11.25" customHeight="1" x14ac:dyDescent="0.15">
      <c r="B33" s="382" t="s">
        <v>321</v>
      </c>
      <c r="C33" s="383"/>
      <c r="D33" s="383"/>
      <c r="E33" s="383"/>
      <c r="F33" s="383"/>
      <c r="G33" s="383"/>
      <c r="H33" s="383"/>
      <c r="I33" s="383"/>
      <c r="J33" s="383"/>
      <c r="K33" s="383"/>
      <c r="L33" s="383"/>
      <c r="M33" s="383"/>
      <c r="N33" s="383"/>
      <c r="O33" s="383"/>
      <c r="P33" s="383"/>
      <c r="Q33" s="384"/>
      <c r="R33" s="385">
        <v>121111</v>
      </c>
      <c r="S33" s="386"/>
      <c r="T33" s="386"/>
      <c r="U33" s="386"/>
      <c r="V33" s="386"/>
      <c r="W33" s="386"/>
      <c r="X33" s="386"/>
      <c r="Y33" s="387"/>
      <c r="Z33" s="388">
        <v>0.2</v>
      </c>
      <c r="AA33" s="388"/>
      <c r="AB33" s="388"/>
      <c r="AC33" s="388"/>
      <c r="AD33" s="389">
        <v>4012</v>
      </c>
      <c r="AE33" s="389"/>
      <c r="AF33" s="389"/>
      <c r="AG33" s="389"/>
      <c r="AH33" s="389"/>
      <c r="AI33" s="389"/>
      <c r="AJ33" s="389"/>
      <c r="AK33" s="389"/>
      <c r="AL33" s="390">
        <v>0</v>
      </c>
      <c r="AM33" s="391"/>
      <c r="AN33" s="391"/>
      <c r="AO33" s="392"/>
      <c r="AP33" s="435"/>
      <c r="AQ33" s="436"/>
      <c r="AR33" s="436"/>
      <c r="AS33" s="436"/>
      <c r="AT33" s="439"/>
      <c r="AU33" s="219"/>
      <c r="AV33" s="219"/>
      <c r="AW33" s="219"/>
      <c r="AX33" s="406" t="s">
        <v>322</v>
      </c>
      <c r="AY33" s="407"/>
      <c r="AZ33" s="407"/>
      <c r="BA33" s="407"/>
      <c r="BB33" s="407"/>
      <c r="BC33" s="407"/>
      <c r="BD33" s="407"/>
      <c r="BE33" s="407"/>
      <c r="BF33" s="408"/>
      <c r="BG33" s="443">
        <v>99.6</v>
      </c>
      <c r="BH33" s="444"/>
      <c r="BI33" s="444"/>
      <c r="BJ33" s="444"/>
      <c r="BK33" s="444"/>
      <c r="BL33" s="444"/>
      <c r="BM33" s="445">
        <v>98.7</v>
      </c>
      <c r="BN33" s="444"/>
      <c r="BO33" s="444"/>
      <c r="BP33" s="444"/>
      <c r="BQ33" s="446"/>
      <c r="BR33" s="443">
        <v>99.6</v>
      </c>
      <c r="BS33" s="444"/>
      <c r="BT33" s="444"/>
      <c r="BU33" s="444"/>
      <c r="BV33" s="444"/>
      <c r="BW33" s="444"/>
      <c r="BX33" s="445">
        <v>98.5</v>
      </c>
      <c r="BY33" s="444"/>
      <c r="BZ33" s="444"/>
      <c r="CA33" s="444"/>
      <c r="CB33" s="446"/>
      <c r="CD33" s="382" t="s">
        <v>323</v>
      </c>
      <c r="CE33" s="383"/>
      <c r="CF33" s="383"/>
      <c r="CG33" s="383"/>
      <c r="CH33" s="383"/>
      <c r="CI33" s="383"/>
      <c r="CJ33" s="383"/>
      <c r="CK33" s="383"/>
      <c r="CL33" s="383"/>
      <c r="CM33" s="383"/>
      <c r="CN33" s="383"/>
      <c r="CO33" s="383"/>
      <c r="CP33" s="383"/>
      <c r="CQ33" s="384"/>
      <c r="CR33" s="385">
        <v>19988829</v>
      </c>
      <c r="CS33" s="417"/>
      <c r="CT33" s="417"/>
      <c r="CU33" s="417"/>
      <c r="CV33" s="417"/>
      <c r="CW33" s="417"/>
      <c r="CX33" s="417"/>
      <c r="CY33" s="418"/>
      <c r="CZ33" s="390">
        <v>38.299999999999997</v>
      </c>
      <c r="DA33" s="415"/>
      <c r="DB33" s="415"/>
      <c r="DC33" s="419"/>
      <c r="DD33" s="394">
        <v>15623468</v>
      </c>
      <c r="DE33" s="417"/>
      <c r="DF33" s="417"/>
      <c r="DG33" s="417"/>
      <c r="DH33" s="417"/>
      <c r="DI33" s="417"/>
      <c r="DJ33" s="417"/>
      <c r="DK33" s="418"/>
      <c r="DL33" s="394">
        <v>8315488</v>
      </c>
      <c r="DM33" s="417"/>
      <c r="DN33" s="417"/>
      <c r="DO33" s="417"/>
      <c r="DP33" s="417"/>
      <c r="DQ33" s="417"/>
      <c r="DR33" s="417"/>
      <c r="DS33" s="417"/>
      <c r="DT33" s="417"/>
      <c r="DU33" s="417"/>
      <c r="DV33" s="418"/>
      <c r="DW33" s="390">
        <v>29.2</v>
      </c>
      <c r="DX33" s="415"/>
      <c r="DY33" s="415"/>
      <c r="DZ33" s="415"/>
      <c r="EA33" s="415"/>
      <c r="EB33" s="415"/>
      <c r="EC33" s="416"/>
    </row>
    <row r="34" spans="2:133" ht="11.25" customHeight="1" x14ac:dyDescent="0.15">
      <c r="B34" s="382" t="s">
        <v>324</v>
      </c>
      <c r="C34" s="383"/>
      <c r="D34" s="383"/>
      <c r="E34" s="383"/>
      <c r="F34" s="383"/>
      <c r="G34" s="383"/>
      <c r="H34" s="383"/>
      <c r="I34" s="383"/>
      <c r="J34" s="383"/>
      <c r="K34" s="383"/>
      <c r="L34" s="383"/>
      <c r="M34" s="383"/>
      <c r="N34" s="383"/>
      <c r="O34" s="383"/>
      <c r="P34" s="383"/>
      <c r="Q34" s="384"/>
      <c r="R34" s="385">
        <v>561641</v>
      </c>
      <c r="S34" s="386"/>
      <c r="T34" s="386"/>
      <c r="U34" s="386"/>
      <c r="V34" s="386"/>
      <c r="W34" s="386"/>
      <c r="X34" s="386"/>
      <c r="Y34" s="387"/>
      <c r="Z34" s="388">
        <v>1.1000000000000001</v>
      </c>
      <c r="AA34" s="388"/>
      <c r="AB34" s="388"/>
      <c r="AC34" s="388"/>
      <c r="AD34" s="389" t="s">
        <v>238</v>
      </c>
      <c r="AE34" s="389"/>
      <c r="AF34" s="389"/>
      <c r="AG34" s="389"/>
      <c r="AH34" s="389"/>
      <c r="AI34" s="389"/>
      <c r="AJ34" s="389"/>
      <c r="AK34" s="389"/>
      <c r="AL34" s="390" t="s">
        <v>129</v>
      </c>
      <c r="AM34" s="391"/>
      <c r="AN34" s="391"/>
      <c r="AO34" s="392"/>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382" t="s">
        <v>325</v>
      </c>
      <c r="CE34" s="383"/>
      <c r="CF34" s="383"/>
      <c r="CG34" s="383"/>
      <c r="CH34" s="383"/>
      <c r="CI34" s="383"/>
      <c r="CJ34" s="383"/>
      <c r="CK34" s="383"/>
      <c r="CL34" s="383"/>
      <c r="CM34" s="383"/>
      <c r="CN34" s="383"/>
      <c r="CO34" s="383"/>
      <c r="CP34" s="383"/>
      <c r="CQ34" s="384"/>
      <c r="CR34" s="385">
        <v>8122873</v>
      </c>
      <c r="CS34" s="386"/>
      <c r="CT34" s="386"/>
      <c r="CU34" s="386"/>
      <c r="CV34" s="386"/>
      <c r="CW34" s="386"/>
      <c r="CX34" s="386"/>
      <c r="CY34" s="387"/>
      <c r="CZ34" s="390">
        <v>15.6</v>
      </c>
      <c r="DA34" s="415"/>
      <c r="DB34" s="415"/>
      <c r="DC34" s="419"/>
      <c r="DD34" s="394">
        <v>6296589</v>
      </c>
      <c r="DE34" s="386"/>
      <c r="DF34" s="386"/>
      <c r="DG34" s="386"/>
      <c r="DH34" s="386"/>
      <c r="DI34" s="386"/>
      <c r="DJ34" s="386"/>
      <c r="DK34" s="387"/>
      <c r="DL34" s="394">
        <v>3755652</v>
      </c>
      <c r="DM34" s="386"/>
      <c r="DN34" s="386"/>
      <c r="DO34" s="386"/>
      <c r="DP34" s="386"/>
      <c r="DQ34" s="386"/>
      <c r="DR34" s="386"/>
      <c r="DS34" s="386"/>
      <c r="DT34" s="386"/>
      <c r="DU34" s="386"/>
      <c r="DV34" s="387"/>
      <c r="DW34" s="390">
        <v>13.2</v>
      </c>
      <c r="DX34" s="415"/>
      <c r="DY34" s="415"/>
      <c r="DZ34" s="415"/>
      <c r="EA34" s="415"/>
      <c r="EB34" s="415"/>
      <c r="EC34" s="416"/>
    </row>
    <row r="35" spans="2:133" ht="11.25" customHeight="1" x14ac:dyDescent="0.15">
      <c r="B35" s="382" t="s">
        <v>326</v>
      </c>
      <c r="C35" s="383"/>
      <c r="D35" s="383"/>
      <c r="E35" s="383"/>
      <c r="F35" s="383"/>
      <c r="G35" s="383"/>
      <c r="H35" s="383"/>
      <c r="I35" s="383"/>
      <c r="J35" s="383"/>
      <c r="K35" s="383"/>
      <c r="L35" s="383"/>
      <c r="M35" s="383"/>
      <c r="N35" s="383"/>
      <c r="O35" s="383"/>
      <c r="P35" s="383"/>
      <c r="Q35" s="384"/>
      <c r="R35" s="385">
        <v>1475872</v>
      </c>
      <c r="S35" s="386"/>
      <c r="T35" s="386"/>
      <c r="U35" s="386"/>
      <c r="V35" s="386"/>
      <c r="W35" s="386"/>
      <c r="X35" s="386"/>
      <c r="Y35" s="387"/>
      <c r="Z35" s="388">
        <v>2.8</v>
      </c>
      <c r="AA35" s="388"/>
      <c r="AB35" s="388"/>
      <c r="AC35" s="388"/>
      <c r="AD35" s="389" t="s">
        <v>129</v>
      </c>
      <c r="AE35" s="389"/>
      <c r="AF35" s="389"/>
      <c r="AG35" s="389"/>
      <c r="AH35" s="389"/>
      <c r="AI35" s="389"/>
      <c r="AJ35" s="389"/>
      <c r="AK35" s="389"/>
      <c r="AL35" s="390" t="s">
        <v>238</v>
      </c>
      <c r="AM35" s="391"/>
      <c r="AN35" s="391"/>
      <c r="AO35" s="392"/>
      <c r="AP35" s="222"/>
      <c r="AQ35" s="367" t="s">
        <v>327</v>
      </c>
      <c r="AR35" s="368"/>
      <c r="AS35" s="368"/>
      <c r="AT35" s="368"/>
      <c r="AU35" s="368"/>
      <c r="AV35" s="368"/>
      <c r="AW35" s="368"/>
      <c r="AX35" s="368"/>
      <c r="AY35" s="368"/>
      <c r="AZ35" s="368"/>
      <c r="BA35" s="368"/>
      <c r="BB35" s="368"/>
      <c r="BC35" s="368"/>
      <c r="BD35" s="368"/>
      <c r="BE35" s="368"/>
      <c r="BF35" s="369"/>
      <c r="BG35" s="367" t="s">
        <v>328</v>
      </c>
      <c r="BH35" s="368"/>
      <c r="BI35" s="368"/>
      <c r="BJ35" s="368"/>
      <c r="BK35" s="368"/>
      <c r="BL35" s="368"/>
      <c r="BM35" s="368"/>
      <c r="BN35" s="368"/>
      <c r="BO35" s="368"/>
      <c r="BP35" s="368"/>
      <c r="BQ35" s="368"/>
      <c r="BR35" s="368"/>
      <c r="BS35" s="368"/>
      <c r="BT35" s="368"/>
      <c r="BU35" s="368"/>
      <c r="BV35" s="368"/>
      <c r="BW35" s="368"/>
      <c r="BX35" s="368"/>
      <c r="BY35" s="368"/>
      <c r="BZ35" s="368"/>
      <c r="CA35" s="368"/>
      <c r="CB35" s="369"/>
      <c r="CD35" s="382" t="s">
        <v>329</v>
      </c>
      <c r="CE35" s="383"/>
      <c r="CF35" s="383"/>
      <c r="CG35" s="383"/>
      <c r="CH35" s="383"/>
      <c r="CI35" s="383"/>
      <c r="CJ35" s="383"/>
      <c r="CK35" s="383"/>
      <c r="CL35" s="383"/>
      <c r="CM35" s="383"/>
      <c r="CN35" s="383"/>
      <c r="CO35" s="383"/>
      <c r="CP35" s="383"/>
      <c r="CQ35" s="384"/>
      <c r="CR35" s="385">
        <v>387285</v>
      </c>
      <c r="CS35" s="417"/>
      <c r="CT35" s="417"/>
      <c r="CU35" s="417"/>
      <c r="CV35" s="417"/>
      <c r="CW35" s="417"/>
      <c r="CX35" s="417"/>
      <c r="CY35" s="418"/>
      <c r="CZ35" s="390">
        <v>0.7</v>
      </c>
      <c r="DA35" s="415"/>
      <c r="DB35" s="415"/>
      <c r="DC35" s="419"/>
      <c r="DD35" s="394">
        <v>339389</v>
      </c>
      <c r="DE35" s="417"/>
      <c r="DF35" s="417"/>
      <c r="DG35" s="417"/>
      <c r="DH35" s="417"/>
      <c r="DI35" s="417"/>
      <c r="DJ35" s="417"/>
      <c r="DK35" s="418"/>
      <c r="DL35" s="394">
        <v>339389</v>
      </c>
      <c r="DM35" s="417"/>
      <c r="DN35" s="417"/>
      <c r="DO35" s="417"/>
      <c r="DP35" s="417"/>
      <c r="DQ35" s="417"/>
      <c r="DR35" s="417"/>
      <c r="DS35" s="417"/>
      <c r="DT35" s="417"/>
      <c r="DU35" s="417"/>
      <c r="DV35" s="418"/>
      <c r="DW35" s="390">
        <v>1.2</v>
      </c>
      <c r="DX35" s="415"/>
      <c r="DY35" s="415"/>
      <c r="DZ35" s="415"/>
      <c r="EA35" s="415"/>
      <c r="EB35" s="415"/>
      <c r="EC35" s="416"/>
    </row>
    <row r="36" spans="2:133" ht="11.25" customHeight="1" x14ac:dyDescent="0.15">
      <c r="B36" s="382" t="s">
        <v>330</v>
      </c>
      <c r="C36" s="383"/>
      <c r="D36" s="383"/>
      <c r="E36" s="383"/>
      <c r="F36" s="383"/>
      <c r="G36" s="383"/>
      <c r="H36" s="383"/>
      <c r="I36" s="383"/>
      <c r="J36" s="383"/>
      <c r="K36" s="383"/>
      <c r="L36" s="383"/>
      <c r="M36" s="383"/>
      <c r="N36" s="383"/>
      <c r="O36" s="383"/>
      <c r="P36" s="383"/>
      <c r="Q36" s="384"/>
      <c r="R36" s="385">
        <v>1091636</v>
      </c>
      <c r="S36" s="386"/>
      <c r="T36" s="386"/>
      <c r="U36" s="386"/>
      <c r="V36" s="386"/>
      <c r="W36" s="386"/>
      <c r="X36" s="386"/>
      <c r="Y36" s="387"/>
      <c r="Z36" s="388">
        <v>2</v>
      </c>
      <c r="AA36" s="388"/>
      <c r="AB36" s="388"/>
      <c r="AC36" s="388"/>
      <c r="AD36" s="389" t="s">
        <v>238</v>
      </c>
      <c r="AE36" s="389"/>
      <c r="AF36" s="389"/>
      <c r="AG36" s="389"/>
      <c r="AH36" s="389"/>
      <c r="AI36" s="389"/>
      <c r="AJ36" s="389"/>
      <c r="AK36" s="389"/>
      <c r="AL36" s="390" t="s">
        <v>238</v>
      </c>
      <c r="AM36" s="391"/>
      <c r="AN36" s="391"/>
      <c r="AO36" s="392"/>
      <c r="AP36" s="222"/>
      <c r="AQ36" s="451" t="s">
        <v>331</v>
      </c>
      <c r="AR36" s="452"/>
      <c r="AS36" s="452"/>
      <c r="AT36" s="452"/>
      <c r="AU36" s="452"/>
      <c r="AV36" s="452"/>
      <c r="AW36" s="452"/>
      <c r="AX36" s="452"/>
      <c r="AY36" s="453"/>
      <c r="AZ36" s="374">
        <v>7545669</v>
      </c>
      <c r="BA36" s="375"/>
      <c r="BB36" s="375"/>
      <c r="BC36" s="375"/>
      <c r="BD36" s="375"/>
      <c r="BE36" s="375"/>
      <c r="BF36" s="447"/>
      <c r="BG36" s="371" t="s">
        <v>332</v>
      </c>
      <c r="BH36" s="372"/>
      <c r="BI36" s="372"/>
      <c r="BJ36" s="372"/>
      <c r="BK36" s="372"/>
      <c r="BL36" s="372"/>
      <c r="BM36" s="372"/>
      <c r="BN36" s="372"/>
      <c r="BO36" s="372"/>
      <c r="BP36" s="372"/>
      <c r="BQ36" s="372"/>
      <c r="BR36" s="372"/>
      <c r="BS36" s="372"/>
      <c r="BT36" s="372"/>
      <c r="BU36" s="373"/>
      <c r="BV36" s="374" t="s">
        <v>238</v>
      </c>
      <c r="BW36" s="375"/>
      <c r="BX36" s="375"/>
      <c r="BY36" s="375"/>
      <c r="BZ36" s="375"/>
      <c r="CA36" s="375"/>
      <c r="CB36" s="447"/>
      <c r="CD36" s="382" t="s">
        <v>333</v>
      </c>
      <c r="CE36" s="383"/>
      <c r="CF36" s="383"/>
      <c r="CG36" s="383"/>
      <c r="CH36" s="383"/>
      <c r="CI36" s="383"/>
      <c r="CJ36" s="383"/>
      <c r="CK36" s="383"/>
      <c r="CL36" s="383"/>
      <c r="CM36" s="383"/>
      <c r="CN36" s="383"/>
      <c r="CO36" s="383"/>
      <c r="CP36" s="383"/>
      <c r="CQ36" s="384"/>
      <c r="CR36" s="385">
        <v>4256736</v>
      </c>
      <c r="CS36" s="386"/>
      <c r="CT36" s="386"/>
      <c r="CU36" s="386"/>
      <c r="CV36" s="386"/>
      <c r="CW36" s="386"/>
      <c r="CX36" s="386"/>
      <c r="CY36" s="387"/>
      <c r="CZ36" s="390">
        <v>8.1999999999999993</v>
      </c>
      <c r="DA36" s="415"/>
      <c r="DB36" s="415"/>
      <c r="DC36" s="419"/>
      <c r="DD36" s="394">
        <v>3592327</v>
      </c>
      <c r="DE36" s="386"/>
      <c r="DF36" s="386"/>
      <c r="DG36" s="386"/>
      <c r="DH36" s="386"/>
      <c r="DI36" s="386"/>
      <c r="DJ36" s="386"/>
      <c r="DK36" s="387"/>
      <c r="DL36" s="394">
        <v>1565319</v>
      </c>
      <c r="DM36" s="386"/>
      <c r="DN36" s="386"/>
      <c r="DO36" s="386"/>
      <c r="DP36" s="386"/>
      <c r="DQ36" s="386"/>
      <c r="DR36" s="386"/>
      <c r="DS36" s="386"/>
      <c r="DT36" s="386"/>
      <c r="DU36" s="386"/>
      <c r="DV36" s="387"/>
      <c r="DW36" s="390">
        <v>5.5</v>
      </c>
      <c r="DX36" s="415"/>
      <c r="DY36" s="415"/>
      <c r="DZ36" s="415"/>
      <c r="EA36" s="415"/>
      <c r="EB36" s="415"/>
      <c r="EC36" s="416"/>
    </row>
    <row r="37" spans="2:133" ht="11.25" customHeight="1" x14ac:dyDescent="0.15">
      <c r="B37" s="382" t="s">
        <v>334</v>
      </c>
      <c r="C37" s="383"/>
      <c r="D37" s="383"/>
      <c r="E37" s="383"/>
      <c r="F37" s="383"/>
      <c r="G37" s="383"/>
      <c r="H37" s="383"/>
      <c r="I37" s="383"/>
      <c r="J37" s="383"/>
      <c r="K37" s="383"/>
      <c r="L37" s="383"/>
      <c r="M37" s="383"/>
      <c r="N37" s="383"/>
      <c r="O37" s="383"/>
      <c r="P37" s="383"/>
      <c r="Q37" s="384"/>
      <c r="R37" s="385">
        <v>1854298</v>
      </c>
      <c r="S37" s="386"/>
      <c r="T37" s="386"/>
      <c r="U37" s="386"/>
      <c r="V37" s="386"/>
      <c r="W37" s="386"/>
      <c r="X37" s="386"/>
      <c r="Y37" s="387"/>
      <c r="Z37" s="388">
        <v>3.5</v>
      </c>
      <c r="AA37" s="388"/>
      <c r="AB37" s="388"/>
      <c r="AC37" s="388"/>
      <c r="AD37" s="389">
        <v>9775</v>
      </c>
      <c r="AE37" s="389"/>
      <c r="AF37" s="389"/>
      <c r="AG37" s="389"/>
      <c r="AH37" s="389"/>
      <c r="AI37" s="389"/>
      <c r="AJ37" s="389"/>
      <c r="AK37" s="389"/>
      <c r="AL37" s="390">
        <v>0</v>
      </c>
      <c r="AM37" s="391"/>
      <c r="AN37" s="391"/>
      <c r="AO37" s="392"/>
      <c r="AQ37" s="448" t="s">
        <v>335</v>
      </c>
      <c r="AR37" s="449"/>
      <c r="AS37" s="449"/>
      <c r="AT37" s="449"/>
      <c r="AU37" s="449"/>
      <c r="AV37" s="449"/>
      <c r="AW37" s="449"/>
      <c r="AX37" s="449"/>
      <c r="AY37" s="450"/>
      <c r="AZ37" s="385">
        <v>1889274</v>
      </c>
      <c r="BA37" s="386"/>
      <c r="BB37" s="386"/>
      <c r="BC37" s="386"/>
      <c r="BD37" s="417"/>
      <c r="BE37" s="417"/>
      <c r="BF37" s="440"/>
      <c r="BG37" s="382" t="s">
        <v>336</v>
      </c>
      <c r="BH37" s="383"/>
      <c r="BI37" s="383"/>
      <c r="BJ37" s="383"/>
      <c r="BK37" s="383"/>
      <c r="BL37" s="383"/>
      <c r="BM37" s="383"/>
      <c r="BN37" s="383"/>
      <c r="BO37" s="383"/>
      <c r="BP37" s="383"/>
      <c r="BQ37" s="383"/>
      <c r="BR37" s="383"/>
      <c r="BS37" s="383"/>
      <c r="BT37" s="383"/>
      <c r="BU37" s="384"/>
      <c r="BV37" s="385">
        <v>-403766</v>
      </c>
      <c r="BW37" s="386"/>
      <c r="BX37" s="386"/>
      <c r="BY37" s="386"/>
      <c r="BZ37" s="386"/>
      <c r="CA37" s="386"/>
      <c r="CB37" s="395"/>
      <c r="CD37" s="382" t="s">
        <v>337</v>
      </c>
      <c r="CE37" s="383"/>
      <c r="CF37" s="383"/>
      <c r="CG37" s="383"/>
      <c r="CH37" s="383"/>
      <c r="CI37" s="383"/>
      <c r="CJ37" s="383"/>
      <c r="CK37" s="383"/>
      <c r="CL37" s="383"/>
      <c r="CM37" s="383"/>
      <c r="CN37" s="383"/>
      <c r="CO37" s="383"/>
      <c r="CP37" s="383"/>
      <c r="CQ37" s="384"/>
      <c r="CR37" s="385">
        <v>10886</v>
      </c>
      <c r="CS37" s="417"/>
      <c r="CT37" s="417"/>
      <c r="CU37" s="417"/>
      <c r="CV37" s="417"/>
      <c r="CW37" s="417"/>
      <c r="CX37" s="417"/>
      <c r="CY37" s="418"/>
      <c r="CZ37" s="390">
        <v>0</v>
      </c>
      <c r="DA37" s="415"/>
      <c r="DB37" s="415"/>
      <c r="DC37" s="419"/>
      <c r="DD37" s="394">
        <v>10886</v>
      </c>
      <c r="DE37" s="417"/>
      <c r="DF37" s="417"/>
      <c r="DG37" s="417"/>
      <c r="DH37" s="417"/>
      <c r="DI37" s="417"/>
      <c r="DJ37" s="417"/>
      <c r="DK37" s="418"/>
      <c r="DL37" s="394" t="s">
        <v>129</v>
      </c>
      <c r="DM37" s="417"/>
      <c r="DN37" s="417"/>
      <c r="DO37" s="417"/>
      <c r="DP37" s="417"/>
      <c r="DQ37" s="417"/>
      <c r="DR37" s="417"/>
      <c r="DS37" s="417"/>
      <c r="DT37" s="417"/>
      <c r="DU37" s="417"/>
      <c r="DV37" s="418"/>
      <c r="DW37" s="390" t="s">
        <v>238</v>
      </c>
      <c r="DX37" s="415"/>
      <c r="DY37" s="415"/>
      <c r="DZ37" s="415"/>
      <c r="EA37" s="415"/>
      <c r="EB37" s="415"/>
      <c r="EC37" s="416"/>
    </row>
    <row r="38" spans="2:133" ht="11.25" customHeight="1" x14ac:dyDescent="0.15">
      <c r="B38" s="382" t="s">
        <v>338</v>
      </c>
      <c r="C38" s="383"/>
      <c r="D38" s="383"/>
      <c r="E38" s="383"/>
      <c r="F38" s="383"/>
      <c r="G38" s="383"/>
      <c r="H38" s="383"/>
      <c r="I38" s="383"/>
      <c r="J38" s="383"/>
      <c r="K38" s="383"/>
      <c r="L38" s="383"/>
      <c r="M38" s="383"/>
      <c r="N38" s="383"/>
      <c r="O38" s="383"/>
      <c r="P38" s="383"/>
      <c r="Q38" s="384"/>
      <c r="R38" s="385">
        <v>2710389</v>
      </c>
      <c r="S38" s="386"/>
      <c r="T38" s="386"/>
      <c r="U38" s="386"/>
      <c r="V38" s="386"/>
      <c r="W38" s="386"/>
      <c r="X38" s="386"/>
      <c r="Y38" s="387"/>
      <c r="Z38" s="388">
        <v>5.0999999999999996</v>
      </c>
      <c r="AA38" s="388"/>
      <c r="AB38" s="388"/>
      <c r="AC38" s="388"/>
      <c r="AD38" s="389" t="s">
        <v>129</v>
      </c>
      <c r="AE38" s="389"/>
      <c r="AF38" s="389"/>
      <c r="AG38" s="389"/>
      <c r="AH38" s="389"/>
      <c r="AI38" s="389"/>
      <c r="AJ38" s="389"/>
      <c r="AK38" s="389"/>
      <c r="AL38" s="390" t="s">
        <v>238</v>
      </c>
      <c r="AM38" s="391"/>
      <c r="AN38" s="391"/>
      <c r="AO38" s="392"/>
      <c r="AQ38" s="448" t="s">
        <v>339</v>
      </c>
      <c r="AR38" s="449"/>
      <c r="AS38" s="449"/>
      <c r="AT38" s="449"/>
      <c r="AU38" s="449"/>
      <c r="AV38" s="449"/>
      <c r="AW38" s="449"/>
      <c r="AX38" s="449"/>
      <c r="AY38" s="450"/>
      <c r="AZ38" s="385">
        <v>169663</v>
      </c>
      <c r="BA38" s="386"/>
      <c r="BB38" s="386"/>
      <c r="BC38" s="386"/>
      <c r="BD38" s="417"/>
      <c r="BE38" s="417"/>
      <c r="BF38" s="440"/>
      <c r="BG38" s="382" t="s">
        <v>340</v>
      </c>
      <c r="BH38" s="383"/>
      <c r="BI38" s="383"/>
      <c r="BJ38" s="383"/>
      <c r="BK38" s="383"/>
      <c r="BL38" s="383"/>
      <c r="BM38" s="383"/>
      <c r="BN38" s="383"/>
      <c r="BO38" s="383"/>
      <c r="BP38" s="383"/>
      <c r="BQ38" s="383"/>
      <c r="BR38" s="383"/>
      <c r="BS38" s="383"/>
      <c r="BT38" s="383"/>
      <c r="BU38" s="384"/>
      <c r="BV38" s="385">
        <v>14282</v>
      </c>
      <c r="BW38" s="386"/>
      <c r="BX38" s="386"/>
      <c r="BY38" s="386"/>
      <c r="BZ38" s="386"/>
      <c r="CA38" s="386"/>
      <c r="CB38" s="395"/>
      <c r="CD38" s="382" t="s">
        <v>341</v>
      </c>
      <c r="CE38" s="383"/>
      <c r="CF38" s="383"/>
      <c r="CG38" s="383"/>
      <c r="CH38" s="383"/>
      <c r="CI38" s="383"/>
      <c r="CJ38" s="383"/>
      <c r="CK38" s="383"/>
      <c r="CL38" s="383"/>
      <c r="CM38" s="383"/>
      <c r="CN38" s="383"/>
      <c r="CO38" s="383"/>
      <c r="CP38" s="383"/>
      <c r="CQ38" s="384"/>
      <c r="CR38" s="385">
        <v>5647460</v>
      </c>
      <c r="CS38" s="386"/>
      <c r="CT38" s="386"/>
      <c r="CU38" s="386"/>
      <c r="CV38" s="386"/>
      <c r="CW38" s="386"/>
      <c r="CX38" s="386"/>
      <c r="CY38" s="387"/>
      <c r="CZ38" s="390">
        <v>10.8</v>
      </c>
      <c r="DA38" s="415"/>
      <c r="DB38" s="415"/>
      <c r="DC38" s="419"/>
      <c r="DD38" s="394">
        <v>4675529</v>
      </c>
      <c r="DE38" s="386"/>
      <c r="DF38" s="386"/>
      <c r="DG38" s="386"/>
      <c r="DH38" s="386"/>
      <c r="DI38" s="386"/>
      <c r="DJ38" s="386"/>
      <c r="DK38" s="387"/>
      <c r="DL38" s="394">
        <v>2265128</v>
      </c>
      <c r="DM38" s="386"/>
      <c r="DN38" s="386"/>
      <c r="DO38" s="386"/>
      <c r="DP38" s="386"/>
      <c r="DQ38" s="386"/>
      <c r="DR38" s="386"/>
      <c r="DS38" s="386"/>
      <c r="DT38" s="386"/>
      <c r="DU38" s="386"/>
      <c r="DV38" s="387"/>
      <c r="DW38" s="390">
        <v>7.9</v>
      </c>
      <c r="DX38" s="415"/>
      <c r="DY38" s="415"/>
      <c r="DZ38" s="415"/>
      <c r="EA38" s="415"/>
      <c r="EB38" s="415"/>
      <c r="EC38" s="416"/>
    </row>
    <row r="39" spans="2:133" ht="11.25" customHeight="1" x14ac:dyDescent="0.15">
      <c r="B39" s="382" t="s">
        <v>342</v>
      </c>
      <c r="C39" s="383"/>
      <c r="D39" s="383"/>
      <c r="E39" s="383"/>
      <c r="F39" s="383"/>
      <c r="G39" s="383"/>
      <c r="H39" s="383"/>
      <c r="I39" s="383"/>
      <c r="J39" s="383"/>
      <c r="K39" s="383"/>
      <c r="L39" s="383"/>
      <c r="M39" s="383"/>
      <c r="N39" s="383"/>
      <c r="O39" s="383"/>
      <c r="P39" s="383"/>
      <c r="Q39" s="384"/>
      <c r="R39" s="385" t="s">
        <v>129</v>
      </c>
      <c r="S39" s="386"/>
      <c r="T39" s="386"/>
      <c r="U39" s="386"/>
      <c r="V39" s="386"/>
      <c r="W39" s="386"/>
      <c r="X39" s="386"/>
      <c r="Y39" s="387"/>
      <c r="Z39" s="388" t="s">
        <v>238</v>
      </c>
      <c r="AA39" s="388"/>
      <c r="AB39" s="388"/>
      <c r="AC39" s="388"/>
      <c r="AD39" s="389" t="s">
        <v>238</v>
      </c>
      <c r="AE39" s="389"/>
      <c r="AF39" s="389"/>
      <c r="AG39" s="389"/>
      <c r="AH39" s="389"/>
      <c r="AI39" s="389"/>
      <c r="AJ39" s="389"/>
      <c r="AK39" s="389"/>
      <c r="AL39" s="390" t="s">
        <v>129</v>
      </c>
      <c r="AM39" s="391"/>
      <c r="AN39" s="391"/>
      <c r="AO39" s="392"/>
      <c r="AQ39" s="448" t="s">
        <v>343</v>
      </c>
      <c r="AR39" s="449"/>
      <c r="AS39" s="449"/>
      <c r="AT39" s="449"/>
      <c r="AU39" s="449"/>
      <c r="AV39" s="449"/>
      <c r="AW39" s="449"/>
      <c r="AX39" s="449"/>
      <c r="AY39" s="450"/>
      <c r="AZ39" s="385">
        <v>80045</v>
      </c>
      <c r="BA39" s="386"/>
      <c r="BB39" s="386"/>
      <c r="BC39" s="386"/>
      <c r="BD39" s="417"/>
      <c r="BE39" s="417"/>
      <c r="BF39" s="440"/>
      <c r="BG39" s="382" t="s">
        <v>344</v>
      </c>
      <c r="BH39" s="383"/>
      <c r="BI39" s="383"/>
      <c r="BJ39" s="383"/>
      <c r="BK39" s="383"/>
      <c r="BL39" s="383"/>
      <c r="BM39" s="383"/>
      <c r="BN39" s="383"/>
      <c r="BO39" s="383"/>
      <c r="BP39" s="383"/>
      <c r="BQ39" s="383"/>
      <c r="BR39" s="383"/>
      <c r="BS39" s="383"/>
      <c r="BT39" s="383"/>
      <c r="BU39" s="384"/>
      <c r="BV39" s="385">
        <v>20505</v>
      </c>
      <c r="BW39" s="386"/>
      <c r="BX39" s="386"/>
      <c r="BY39" s="386"/>
      <c r="BZ39" s="386"/>
      <c r="CA39" s="386"/>
      <c r="CB39" s="395"/>
      <c r="CD39" s="382" t="s">
        <v>345</v>
      </c>
      <c r="CE39" s="383"/>
      <c r="CF39" s="383"/>
      <c r="CG39" s="383"/>
      <c r="CH39" s="383"/>
      <c r="CI39" s="383"/>
      <c r="CJ39" s="383"/>
      <c r="CK39" s="383"/>
      <c r="CL39" s="383"/>
      <c r="CM39" s="383"/>
      <c r="CN39" s="383"/>
      <c r="CO39" s="383"/>
      <c r="CP39" s="383"/>
      <c r="CQ39" s="384"/>
      <c r="CR39" s="385">
        <v>340120</v>
      </c>
      <c r="CS39" s="417"/>
      <c r="CT39" s="417"/>
      <c r="CU39" s="417"/>
      <c r="CV39" s="417"/>
      <c r="CW39" s="417"/>
      <c r="CX39" s="417"/>
      <c r="CY39" s="418"/>
      <c r="CZ39" s="390">
        <v>0.7</v>
      </c>
      <c r="DA39" s="415"/>
      <c r="DB39" s="415"/>
      <c r="DC39" s="419"/>
      <c r="DD39" s="394">
        <v>321474</v>
      </c>
      <c r="DE39" s="417"/>
      <c r="DF39" s="417"/>
      <c r="DG39" s="417"/>
      <c r="DH39" s="417"/>
      <c r="DI39" s="417"/>
      <c r="DJ39" s="417"/>
      <c r="DK39" s="418"/>
      <c r="DL39" s="394" t="s">
        <v>129</v>
      </c>
      <c r="DM39" s="417"/>
      <c r="DN39" s="417"/>
      <c r="DO39" s="417"/>
      <c r="DP39" s="417"/>
      <c r="DQ39" s="417"/>
      <c r="DR39" s="417"/>
      <c r="DS39" s="417"/>
      <c r="DT39" s="417"/>
      <c r="DU39" s="417"/>
      <c r="DV39" s="418"/>
      <c r="DW39" s="390" t="s">
        <v>129</v>
      </c>
      <c r="DX39" s="415"/>
      <c r="DY39" s="415"/>
      <c r="DZ39" s="415"/>
      <c r="EA39" s="415"/>
      <c r="EB39" s="415"/>
      <c r="EC39" s="416"/>
    </row>
    <row r="40" spans="2:133" ht="11.25" customHeight="1" x14ac:dyDescent="0.15">
      <c r="B40" s="382" t="s">
        <v>346</v>
      </c>
      <c r="C40" s="383"/>
      <c r="D40" s="383"/>
      <c r="E40" s="383"/>
      <c r="F40" s="383"/>
      <c r="G40" s="383"/>
      <c r="H40" s="383"/>
      <c r="I40" s="383"/>
      <c r="J40" s="383"/>
      <c r="K40" s="383"/>
      <c r="L40" s="383"/>
      <c r="M40" s="383"/>
      <c r="N40" s="383"/>
      <c r="O40" s="383"/>
      <c r="P40" s="383"/>
      <c r="Q40" s="384"/>
      <c r="R40" s="385">
        <v>569289</v>
      </c>
      <c r="S40" s="386"/>
      <c r="T40" s="386"/>
      <c r="U40" s="386"/>
      <c r="V40" s="386"/>
      <c r="W40" s="386"/>
      <c r="X40" s="386"/>
      <c r="Y40" s="387"/>
      <c r="Z40" s="388">
        <v>1.1000000000000001</v>
      </c>
      <c r="AA40" s="388"/>
      <c r="AB40" s="388"/>
      <c r="AC40" s="388"/>
      <c r="AD40" s="389" t="s">
        <v>129</v>
      </c>
      <c r="AE40" s="389"/>
      <c r="AF40" s="389"/>
      <c r="AG40" s="389"/>
      <c r="AH40" s="389"/>
      <c r="AI40" s="389"/>
      <c r="AJ40" s="389"/>
      <c r="AK40" s="389"/>
      <c r="AL40" s="390" t="s">
        <v>129</v>
      </c>
      <c r="AM40" s="391"/>
      <c r="AN40" s="391"/>
      <c r="AO40" s="392"/>
      <c r="AQ40" s="448" t="s">
        <v>347</v>
      </c>
      <c r="AR40" s="449"/>
      <c r="AS40" s="449"/>
      <c r="AT40" s="449"/>
      <c r="AU40" s="449"/>
      <c r="AV40" s="449"/>
      <c r="AW40" s="449"/>
      <c r="AX40" s="449"/>
      <c r="AY40" s="450"/>
      <c r="AZ40" s="385">
        <v>8935</v>
      </c>
      <c r="BA40" s="386"/>
      <c r="BB40" s="386"/>
      <c r="BC40" s="386"/>
      <c r="BD40" s="417"/>
      <c r="BE40" s="417"/>
      <c r="BF40" s="440"/>
      <c r="BG40" s="433" t="s">
        <v>348</v>
      </c>
      <c r="BH40" s="434"/>
      <c r="BI40" s="434"/>
      <c r="BJ40" s="434"/>
      <c r="BK40" s="434"/>
      <c r="BL40" s="223"/>
      <c r="BM40" s="383" t="s">
        <v>349</v>
      </c>
      <c r="BN40" s="383"/>
      <c r="BO40" s="383"/>
      <c r="BP40" s="383"/>
      <c r="BQ40" s="383"/>
      <c r="BR40" s="383"/>
      <c r="BS40" s="383"/>
      <c r="BT40" s="383"/>
      <c r="BU40" s="384"/>
      <c r="BV40" s="385">
        <v>83</v>
      </c>
      <c r="BW40" s="386"/>
      <c r="BX40" s="386"/>
      <c r="BY40" s="386"/>
      <c r="BZ40" s="386"/>
      <c r="CA40" s="386"/>
      <c r="CB40" s="395"/>
      <c r="CD40" s="382" t="s">
        <v>350</v>
      </c>
      <c r="CE40" s="383"/>
      <c r="CF40" s="383"/>
      <c r="CG40" s="383"/>
      <c r="CH40" s="383"/>
      <c r="CI40" s="383"/>
      <c r="CJ40" s="383"/>
      <c r="CK40" s="383"/>
      <c r="CL40" s="383"/>
      <c r="CM40" s="383"/>
      <c r="CN40" s="383"/>
      <c r="CO40" s="383"/>
      <c r="CP40" s="383"/>
      <c r="CQ40" s="384"/>
      <c r="CR40" s="385">
        <v>1234355</v>
      </c>
      <c r="CS40" s="386"/>
      <c r="CT40" s="386"/>
      <c r="CU40" s="386"/>
      <c r="CV40" s="386"/>
      <c r="CW40" s="386"/>
      <c r="CX40" s="386"/>
      <c r="CY40" s="387"/>
      <c r="CZ40" s="390">
        <v>2.4</v>
      </c>
      <c r="DA40" s="415"/>
      <c r="DB40" s="415"/>
      <c r="DC40" s="419"/>
      <c r="DD40" s="394">
        <v>398160</v>
      </c>
      <c r="DE40" s="386"/>
      <c r="DF40" s="386"/>
      <c r="DG40" s="386"/>
      <c r="DH40" s="386"/>
      <c r="DI40" s="386"/>
      <c r="DJ40" s="386"/>
      <c r="DK40" s="387"/>
      <c r="DL40" s="394">
        <v>390000</v>
      </c>
      <c r="DM40" s="386"/>
      <c r="DN40" s="386"/>
      <c r="DO40" s="386"/>
      <c r="DP40" s="386"/>
      <c r="DQ40" s="386"/>
      <c r="DR40" s="386"/>
      <c r="DS40" s="386"/>
      <c r="DT40" s="386"/>
      <c r="DU40" s="386"/>
      <c r="DV40" s="387"/>
      <c r="DW40" s="390">
        <v>1.4</v>
      </c>
      <c r="DX40" s="415"/>
      <c r="DY40" s="415"/>
      <c r="DZ40" s="415"/>
      <c r="EA40" s="415"/>
      <c r="EB40" s="415"/>
      <c r="EC40" s="416"/>
    </row>
    <row r="41" spans="2:133" ht="11.25" customHeight="1" x14ac:dyDescent="0.15">
      <c r="B41" s="406" t="s">
        <v>351</v>
      </c>
      <c r="C41" s="407"/>
      <c r="D41" s="407"/>
      <c r="E41" s="407"/>
      <c r="F41" s="407"/>
      <c r="G41" s="407"/>
      <c r="H41" s="407"/>
      <c r="I41" s="407"/>
      <c r="J41" s="407"/>
      <c r="K41" s="407"/>
      <c r="L41" s="407"/>
      <c r="M41" s="407"/>
      <c r="N41" s="407"/>
      <c r="O41" s="407"/>
      <c r="P41" s="407"/>
      <c r="Q41" s="408"/>
      <c r="R41" s="457">
        <v>53409897</v>
      </c>
      <c r="S41" s="458"/>
      <c r="T41" s="458"/>
      <c r="U41" s="458"/>
      <c r="V41" s="458"/>
      <c r="W41" s="458"/>
      <c r="X41" s="458"/>
      <c r="Y41" s="462"/>
      <c r="Z41" s="463">
        <v>100</v>
      </c>
      <c r="AA41" s="463"/>
      <c r="AB41" s="463"/>
      <c r="AC41" s="463"/>
      <c r="AD41" s="464">
        <v>27956177</v>
      </c>
      <c r="AE41" s="464"/>
      <c r="AF41" s="464"/>
      <c r="AG41" s="464"/>
      <c r="AH41" s="464"/>
      <c r="AI41" s="464"/>
      <c r="AJ41" s="464"/>
      <c r="AK41" s="464"/>
      <c r="AL41" s="465">
        <v>100</v>
      </c>
      <c r="AM41" s="445"/>
      <c r="AN41" s="445"/>
      <c r="AO41" s="466"/>
      <c r="AQ41" s="448" t="s">
        <v>352</v>
      </c>
      <c r="AR41" s="449"/>
      <c r="AS41" s="449"/>
      <c r="AT41" s="449"/>
      <c r="AU41" s="449"/>
      <c r="AV41" s="449"/>
      <c r="AW41" s="449"/>
      <c r="AX41" s="449"/>
      <c r="AY41" s="450"/>
      <c r="AZ41" s="385">
        <v>1241054</v>
      </c>
      <c r="BA41" s="386"/>
      <c r="BB41" s="386"/>
      <c r="BC41" s="386"/>
      <c r="BD41" s="417"/>
      <c r="BE41" s="417"/>
      <c r="BF41" s="440"/>
      <c r="BG41" s="433"/>
      <c r="BH41" s="434"/>
      <c r="BI41" s="434"/>
      <c r="BJ41" s="434"/>
      <c r="BK41" s="434"/>
      <c r="BL41" s="223"/>
      <c r="BM41" s="383" t="s">
        <v>353</v>
      </c>
      <c r="BN41" s="383"/>
      <c r="BO41" s="383"/>
      <c r="BP41" s="383"/>
      <c r="BQ41" s="383"/>
      <c r="BR41" s="383"/>
      <c r="BS41" s="383"/>
      <c r="BT41" s="383"/>
      <c r="BU41" s="384"/>
      <c r="BV41" s="385" t="s">
        <v>238</v>
      </c>
      <c r="BW41" s="386"/>
      <c r="BX41" s="386"/>
      <c r="BY41" s="386"/>
      <c r="BZ41" s="386"/>
      <c r="CA41" s="386"/>
      <c r="CB41" s="395"/>
      <c r="CD41" s="382" t="s">
        <v>354</v>
      </c>
      <c r="CE41" s="383"/>
      <c r="CF41" s="383"/>
      <c r="CG41" s="383"/>
      <c r="CH41" s="383"/>
      <c r="CI41" s="383"/>
      <c r="CJ41" s="383"/>
      <c r="CK41" s="383"/>
      <c r="CL41" s="383"/>
      <c r="CM41" s="383"/>
      <c r="CN41" s="383"/>
      <c r="CO41" s="383"/>
      <c r="CP41" s="383"/>
      <c r="CQ41" s="384"/>
      <c r="CR41" s="385" t="s">
        <v>129</v>
      </c>
      <c r="CS41" s="417"/>
      <c r="CT41" s="417"/>
      <c r="CU41" s="417"/>
      <c r="CV41" s="417"/>
      <c r="CW41" s="417"/>
      <c r="CX41" s="417"/>
      <c r="CY41" s="418"/>
      <c r="CZ41" s="390" t="s">
        <v>129</v>
      </c>
      <c r="DA41" s="415"/>
      <c r="DB41" s="415"/>
      <c r="DC41" s="419"/>
      <c r="DD41" s="394" t="s">
        <v>238</v>
      </c>
      <c r="DE41" s="417"/>
      <c r="DF41" s="417"/>
      <c r="DG41" s="417"/>
      <c r="DH41" s="417"/>
      <c r="DI41" s="417"/>
      <c r="DJ41" s="417"/>
      <c r="DK41" s="418"/>
      <c r="DL41" s="468"/>
      <c r="DM41" s="469"/>
      <c r="DN41" s="469"/>
      <c r="DO41" s="469"/>
      <c r="DP41" s="469"/>
      <c r="DQ41" s="469"/>
      <c r="DR41" s="469"/>
      <c r="DS41" s="469"/>
      <c r="DT41" s="469"/>
      <c r="DU41" s="469"/>
      <c r="DV41" s="470"/>
      <c r="DW41" s="459"/>
      <c r="DX41" s="460"/>
      <c r="DY41" s="460"/>
      <c r="DZ41" s="460"/>
      <c r="EA41" s="460"/>
      <c r="EB41" s="460"/>
      <c r="EC41" s="461"/>
    </row>
    <row r="42" spans="2:133" ht="11.25" customHeight="1" x14ac:dyDescent="0.15">
      <c r="AQ42" s="454" t="s">
        <v>355</v>
      </c>
      <c r="AR42" s="455"/>
      <c r="AS42" s="455"/>
      <c r="AT42" s="455"/>
      <c r="AU42" s="455"/>
      <c r="AV42" s="455"/>
      <c r="AW42" s="455"/>
      <c r="AX42" s="455"/>
      <c r="AY42" s="456"/>
      <c r="AZ42" s="457">
        <v>4156698</v>
      </c>
      <c r="BA42" s="458"/>
      <c r="BB42" s="458"/>
      <c r="BC42" s="458"/>
      <c r="BD42" s="444"/>
      <c r="BE42" s="444"/>
      <c r="BF42" s="446"/>
      <c r="BG42" s="435"/>
      <c r="BH42" s="436"/>
      <c r="BI42" s="436"/>
      <c r="BJ42" s="436"/>
      <c r="BK42" s="436"/>
      <c r="BL42" s="224"/>
      <c r="BM42" s="407" t="s">
        <v>356</v>
      </c>
      <c r="BN42" s="407"/>
      <c r="BO42" s="407"/>
      <c r="BP42" s="407"/>
      <c r="BQ42" s="407"/>
      <c r="BR42" s="407"/>
      <c r="BS42" s="407"/>
      <c r="BT42" s="407"/>
      <c r="BU42" s="408"/>
      <c r="BV42" s="457">
        <v>417</v>
      </c>
      <c r="BW42" s="458"/>
      <c r="BX42" s="458"/>
      <c r="BY42" s="458"/>
      <c r="BZ42" s="458"/>
      <c r="CA42" s="458"/>
      <c r="CB42" s="467"/>
      <c r="CD42" s="382" t="s">
        <v>357</v>
      </c>
      <c r="CE42" s="383"/>
      <c r="CF42" s="383"/>
      <c r="CG42" s="383"/>
      <c r="CH42" s="383"/>
      <c r="CI42" s="383"/>
      <c r="CJ42" s="383"/>
      <c r="CK42" s="383"/>
      <c r="CL42" s="383"/>
      <c r="CM42" s="383"/>
      <c r="CN42" s="383"/>
      <c r="CO42" s="383"/>
      <c r="CP42" s="383"/>
      <c r="CQ42" s="384"/>
      <c r="CR42" s="385">
        <v>5663823</v>
      </c>
      <c r="CS42" s="417"/>
      <c r="CT42" s="417"/>
      <c r="CU42" s="417"/>
      <c r="CV42" s="417"/>
      <c r="CW42" s="417"/>
      <c r="CX42" s="417"/>
      <c r="CY42" s="418"/>
      <c r="CZ42" s="390">
        <v>10.9</v>
      </c>
      <c r="DA42" s="415"/>
      <c r="DB42" s="415"/>
      <c r="DC42" s="419"/>
      <c r="DD42" s="394">
        <v>1868856</v>
      </c>
      <c r="DE42" s="417"/>
      <c r="DF42" s="417"/>
      <c r="DG42" s="417"/>
      <c r="DH42" s="417"/>
      <c r="DI42" s="417"/>
      <c r="DJ42" s="417"/>
      <c r="DK42" s="418"/>
      <c r="DL42" s="468"/>
      <c r="DM42" s="469"/>
      <c r="DN42" s="469"/>
      <c r="DO42" s="469"/>
      <c r="DP42" s="469"/>
      <c r="DQ42" s="469"/>
      <c r="DR42" s="469"/>
      <c r="DS42" s="469"/>
      <c r="DT42" s="469"/>
      <c r="DU42" s="469"/>
      <c r="DV42" s="470"/>
      <c r="DW42" s="459"/>
      <c r="DX42" s="460"/>
      <c r="DY42" s="460"/>
      <c r="DZ42" s="460"/>
      <c r="EA42" s="460"/>
      <c r="EB42" s="460"/>
      <c r="EC42" s="461"/>
    </row>
    <row r="43" spans="2:133" ht="11.25" customHeight="1" x14ac:dyDescent="0.15">
      <c r="B43" s="214" t="s">
        <v>358</v>
      </c>
      <c r="CD43" s="382" t="s">
        <v>359</v>
      </c>
      <c r="CE43" s="383"/>
      <c r="CF43" s="383"/>
      <c r="CG43" s="383"/>
      <c r="CH43" s="383"/>
      <c r="CI43" s="383"/>
      <c r="CJ43" s="383"/>
      <c r="CK43" s="383"/>
      <c r="CL43" s="383"/>
      <c r="CM43" s="383"/>
      <c r="CN43" s="383"/>
      <c r="CO43" s="383"/>
      <c r="CP43" s="383"/>
      <c r="CQ43" s="384"/>
      <c r="CR43" s="385">
        <v>132040</v>
      </c>
      <c r="CS43" s="417"/>
      <c r="CT43" s="417"/>
      <c r="CU43" s="417"/>
      <c r="CV43" s="417"/>
      <c r="CW43" s="417"/>
      <c r="CX43" s="417"/>
      <c r="CY43" s="418"/>
      <c r="CZ43" s="390">
        <v>0.3</v>
      </c>
      <c r="DA43" s="415"/>
      <c r="DB43" s="415"/>
      <c r="DC43" s="419"/>
      <c r="DD43" s="394">
        <v>132040</v>
      </c>
      <c r="DE43" s="417"/>
      <c r="DF43" s="417"/>
      <c r="DG43" s="417"/>
      <c r="DH43" s="417"/>
      <c r="DI43" s="417"/>
      <c r="DJ43" s="417"/>
      <c r="DK43" s="418"/>
      <c r="DL43" s="468"/>
      <c r="DM43" s="469"/>
      <c r="DN43" s="469"/>
      <c r="DO43" s="469"/>
      <c r="DP43" s="469"/>
      <c r="DQ43" s="469"/>
      <c r="DR43" s="469"/>
      <c r="DS43" s="469"/>
      <c r="DT43" s="469"/>
      <c r="DU43" s="469"/>
      <c r="DV43" s="470"/>
      <c r="DW43" s="459"/>
      <c r="DX43" s="460"/>
      <c r="DY43" s="460"/>
      <c r="DZ43" s="460"/>
      <c r="EA43" s="460"/>
      <c r="EB43" s="460"/>
      <c r="EC43" s="461"/>
    </row>
    <row r="44" spans="2:133" ht="11.25" customHeight="1" x14ac:dyDescent="0.15">
      <c r="B44" s="471" t="s">
        <v>360</v>
      </c>
      <c r="C44" s="471"/>
      <c r="D44" s="471"/>
      <c r="E44" s="471"/>
      <c r="F44" s="471"/>
      <c r="G44" s="471"/>
      <c r="H44" s="471"/>
      <c r="I44" s="471"/>
      <c r="J44" s="471"/>
      <c r="K44" s="471"/>
      <c r="L44" s="471"/>
      <c r="M44" s="471"/>
      <c r="N44" s="471"/>
      <c r="O44" s="471"/>
      <c r="P44" s="471"/>
      <c r="Q44" s="471"/>
      <c r="R44" s="471"/>
      <c r="S44" s="471"/>
      <c r="T44" s="471"/>
      <c r="U44" s="471"/>
      <c r="V44" s="471"/>
      <c r="W44" s="471"/>
      <c r="X44" s="471"/>
      <c r="Y44" s="471"/>
      <c r="Z44" s="471"/>
      <c r="AA44" s="471"/>
      <c r="AB44" s="471"/>
      <c r="AC44" s="471"/>
      <c r="AD44" s="471"/>
      <c r="AE44" s="471"/>
      <c r="AF44" s="471"/>
      <c r="AG44" s="471"/>
      <c r="AH44" s="471"/>
      <c r="AI44" s="471"/>
      <c r="AJ44" s="471"/>
      <c r="AK44" s="471"/>
      <c r="AL44" s="471"/>
      <c r="AM44" s="471"/>
      <c r="AN44" s="471"/>
      <c r="AO44" s="471"/>
      <c r="AP44" s="471"/>
      <c r="AQ44" s="471"/>
      <c r="AR44" s="471"/>
      <c r="AS44" s="471"/>
      <c r="AT44" s="471"/>
      <c r="AU44" s="471"/>
      <c r="AV44" s="471"/>
      <c r="AW44" s="471"/>
      <c r="AX44" s="471"/>
      <c r="AY44" s="471"/>
      <c r="AZ44" s="471"/>
      <c r="BA44" s="471"/>
      <c r="BB44" s="471"/>
      <c r="BC44" s="471"/>
      <c r="BD44" s="471"/>
      <c r="BE44" s="471"/>
      <c r="BF44" s="471"/>
      <c r="BG44" s="471"/>
      <c r="BH44" s="471"/>
      <c r="BI44" s="471"/>
      <c r="BJ44" s="471"/>
      <c r="BK44" s="471"/>
      <c r="BL44" s="471"/>
      <c r="BM44" s="471"/>
      <c r="BN44" s="471"/>
      <c r="BO44" s="471"/>
      <c r="BP44" s="471"/>
      <c r="BQ44" s="471"/>
      <c r="BR44" s="471"/>
      <c r="BS44" s="471"/>
      <c r="BT44" s="471"/>
      <c r="BU44" s="471"/>
      <c r="BV44" s="471"/>
      <c r="BW44" s="471"/>
      <c r="BX44" s="471"/>
      <c r="BY44" s="471"/>
      <c r="BZ44" s="471"/>
      <c r="CA44" s="471"/>
      <c r="CB44" s="471"/>
      <c r="CC44" s="472"/>
      <c r="CD44" s="421" t="s">
        <v>308</v>
      </c>
      <c r="CE44" s="422"/>
      <c r="CF44" s="382" t="s">
        <v>361</v>
      </c>
      <c r="CG44" s="383"/>
      <c r="CH44" s="383"/>
      <c r="CI44" s="383"/>
      <c r="CJ44" s="383"/>
      <c r="CK44" s="383"/>
      <c r="CL44" s="383"/>
      <c r="CM44" s="383"/>
      <c r="CN44" s="383"/>
      <c r="CO44" s="383"/>
      <c r="CP44" s="383"/>
      <c r="CQ44" s="384"/>
      <c r="CR44" s="385">
        <v>5617128</v>
      </c>
      <c r="CS44" s="386"/>
      <c r="CT44" s="386"/>
      <c r="CU44" s="386"/>
      <c r="CV44" s="386"/>
      <c r="CW44" s="386"/>
      <c r="CX44" s="386"/>
      <c r="CY44" s="387"/>
      <c r="CZ44" s="390">
        <v>10.8</v>
      </c>
      <c r="DA44" s="391"/>
      <c r="DB44" s="391"/>
      <c r="DC44" s="397"/>
      <c r="DD44" s="394">
        <v>1851512</v>
      </c>
      <c r="DE44" s="386"/>
      <c r="DF44" s="386"/>
      <c r="DG44" s="386"/>
      <c r="DH44" s="386"/>
      <c r="DI44" s="386"/>
      <c r="DJ44" s="386"/>
      <c r="DK44" s="387"/>
      <c r="DL44" s="468"/>
      <c r="DM44" s="469"/>
      <c r="DN44" s="469"/>
      <c r="DO44" s="469"/>
      <c r="DP44" s="469"/>
      <c r="DQ44" s="469"/>
      <c r="DR44" s="469"/>
      <c r="DS44" s="469"/>
      <c r="DT44" s="469"/>
      <c r="DU44" s="469"/>
      <c r="DV44" s="470"/>
      <c r="DW44" s="459"/>
      <c r="DX44" s="460"/>
      <c r="DY44" s="460"/>
      <c r="DZ44" s="460"/>
      <c r="EA44" s="460"/>
      <c r="EB44" s="460"/>
      <c r="EC44" s="461"/>
    </row>
    <row r="45" spans="2:133" ht="11.25" customHeight="1" x14ac:dyDescent="0.15">
      <c r="B45" s="471" t="s">
        <v>362</v>
      </c>
      <c r="C45" s="471"/>
      <c r="D45" s="471"/>
      <c r="E45" s="471"/>
      <c r="F45" s="471"/>
      <c r="G45" s="471"/>
      <c r="H45" s="471"/>
      <c r="I45" s="471"/>
      <c r="J45" s="471"/>
      <c r="K45" s="471"/>
      <c r="L45" s="471"/>
      <c r="M45" s="471"/>
      <c r="N45" s="471"/>
      <c r="O45" s="471"/>
      <c r="P45" s="471"/>
      <c r="Q45" s="471"/>
      <c r="R45" s="471"/>
      <c r="S45" s="471"/>
      <c r="T45" s="471"/>
      <c r="U45" s="471"/>
      <c r="V45" s="471"/>
      <c r="W45" s="471"/>
      <c r="X45" s="471"/>
      <c r="Y45" s="471"/>
      <c r="Z45" s="471"/>
      <c r="AA45" s="471"/>
      <c r="AB45" s="471"/>
      <c r="AC45" s="471"/>
      <c r="AD45" s="471"/>
      <c r="AE45" s="471"/>
      <c r="AF45" s="471"/>
      <c r="AG45" s="471"/>
      <c r="AH45" s="471"/>
      <c r="AI45" s="471"/>
      <c r="AJ45" s="471"/>
      <c r="AK45" s="471"/>
      <c r="AL45" s="471"/>
      <c r="AM45" s="471"/>
      <c r="AN45" s="471"/>
      <c r="AO45" s="471"/>
      <c r="AP45" s="471"/>
      <c r="AQ45" s="471"/>
      <c r="AR45" s="471"/>
      <c r="AS45" s="471"/>
      <c r="AT45" s="471"/>
      <c r="AU45" s="471"/>
      <c r="AV45" s="471"/>
      <c r="AW45" s="471"/>
      <c r="AX45" s="471"/>
      <c r="AY45" s="471"/>
      <c r="AZ45" s="471"/>
      <c r="BA45" s="471"/>
      <c r="BB45" s="471"/>
      <c r="BC45" s="471"/>
      <c r="BD45" s="471"/>
      <c r="BE45" s="471"/>
      <c r="BF45" s="471"/>
      <c r="BG45" s="471"/>
      <c r="BH45" s="471"/>
      <c r="BI45" s="471"/>
      <c r="BJ45" s="471"/>
      <c r="BK45" s="471"/>
      <c r="BL45" s="471"/>
      <c r="BM45" s="471"/>
      <c r="BN45" s="471"/>
      <c r="BO45" s="471"/>
      <c r="BP45" s="471"/>
      <c r="BQ45" s="471"/>
      <c r="BR45" s="471"/>
      <c r="BS45" s="471"/>
      <c r="BT45" s="471"/>
      <c r="BU45" s="471"/>
      <c r="BV45" s="471"/>
      <c r="BW45" s="471"/>
      <c r="BX45" s="471"/>
      <c r="BY45" s="471"/>
      <c r="BZ45" s="471"/>
      <c r="CA45" s="471"/>
      <c r="CB45" s="471"/>
      <c r="CC45" s="472"/>
      <c r="CD45" s="423"/>
      <c r="CE45" s="424"/>
      <c r="CF45" s="382" t="s">
        <v>363</v>
      </c>
      <c r="CG45" s="383"/>
      <c r="CH45" s="383"/>
      <c r="CI45" s="383"/>
      <c r="CJ45" s="383"/>
      <c r="CK45" s="383"/>
      <c r="CL45" s="383"/>
      <c r="CM45" s="383"/>
      <c r="CN45" s="383"/>
      <c r="CO45" s="383"/>
      <c r="CP45" s="383"/>
      <c r="CQ45" s="384"/>
      <c r="CR45" s="385">
        <v>2750492</v>
      </c>
      <c r="CS45" s="417"/>
      <c r="CT45" s="417"/>
      <c r="CU45" s="417"/>
      <c r="CV45" s="417"/>
      <c r="CW45" s="417"/>
      <c r="CX45" s="417"/>
      <c r="CY45" s="418"/>
      <c r="CZ45" s="390">
        <v>5.3</v>
      </c>
      <c r="DA45" s="415"/>
      <c r="DB45" s="415"/>
      <c r="DC45" s="419"/>
      <c r="DD45" s="394">
        <v>209016</v>
      </c>
      <c r="DE45" s="417"/>
      <c r="DF45" s="417"/>
      <c r="DG45" s="417"/>
      <c r="DH45" s="417"/>
      <c r="DI45" s="417"/>
      <c r="DJ45" s="417"/>
      <c r="DK45" s="418"/>
      <c r="DL45" s="468"/>
      <c r="DM45" s="469"/>
      <c r="DN45" s="469"/>
      <c r="DO45" s="469"/>
      <c r="DP45" s="469"/>
      <c r="DQ45" s="469"/>
      <c r="DR45" s="469"/>
      <c r="DS45" s="469"/>
      <c r="DT45" s="469"/>
      <c r="DU45" s="469"/>
      <c r="DV45" s="470"/>
      <c r="DW45" s="459"/>
      <c r="DX45" s="460"/>
      <c r="DY45" s="460"/>
      <c r="DZ45" s="460"/>
      <c r="EA45" s="460"/>
      <c r="EB45" s="460"/>
      <c r="EC45" s="461"/>
    </row>
    <row r="46" spans="2:133" ht="11.25" customHeight="1" x14ac:dyDescent="0.15">
      <c r="B46" s="225"/>
      <c r="CD46" s="423"/>
      <c r="CE46" s="424"/>
      <c r="CF46" s="382" t="s">
        <v>364</v>
      </c>
      <c r="CG46" s="383"/>
      <c r="CH46" s="383"/>
      <c r="CI46" s="383"/>
      <c r="CJ46" s="383"/>
      <c r="CK46" s="383"/>
      <c r="CL46" s="383"/>
      <c r="CM46" s="383"/>
      <c r="CN46" s="383"/>
      <c r="CO46" s="383"/>
      <c r="CP46" s="383"/>
      <c r="CQ46" s="384"/>
      <c r="CR46" s="385">
        <v>2756994</v>
      </c>
      <c r="CS46" s="386"/>
      <c r="CT46" s="386"/>
      <c r="CU46" s="386"/>
      <c r="CV46" s="386"/>
      <c r="CW46" s="386"/>
      <c r="CX46" s="386"/>
      <c r="CY46" s="387"/>
      <c r="CZ46" s="390">
        <v>5.3</v>
      </c>
      <c r="DA46" s="391"/>
      <c r="DB46" s="391"/>
      <c r="DC46" s="397"/>
      <c r="DD46" s="394">
        <v>1624154</v>
      </c>
      <c r="DE46" s="386"/>
      <c r="DF46" s="386"/>
      <c r="DG46" s="386"/>
      <c r="DH46" s="386"/>
      <c r="DI46" s="386"/>
      <c r="DJ46" s="386"/>
      <c r="DK46" s="387"/>
      <c r="DL46" s="468"/>
      <c r="DM46" s="469"/>
      <c r="DN46" s="469"/>
      <c r="DO46" s="469"/>
      <c r="DP46" s="469"/>
      <c r="DQ46" s="469"/>
      <c r="DR46" s="469"/>
      <c r="DS46" s="469"/>
      <c r="DT46" s="469"/>
      <c r="DU46" s="469"/>
      <c r="DV46" s="470"/>
      <c r="DW46" s="459"/>
      <c r="DX46" s="460"/>
      <c r="DY46" s="460"/>
      <c r="DZ46" s="460"/>
      <c r="EA46" s="460"/>
      <c r="EB46" s="460"/>
      <c r="EC46" s="461"/>
    </row>
    <row r="47" spans="2:133" ht="11.25" customHeight="1" x14ac:dyDescent="0.15">
      <c r="B47" s="225"/>
      <c r="CD47" s="423"/>
      <c r="CE47" s="424"/>
      <c r="CF47" s="382" t="s">
        <v>365</v>
      </c>
      <c r="CG47" s="383"/>
      <c r="CH47" s="383"/>
      <c r="CI47" s="383"/>
      <c r="CJ47" s="383"/>
      <c r="CK47" s="383"/>
      <c r="CL47" s="383"/>
      <c r="CM47" s="383"/>
      <c r="CN47" s="383"/>
      <c r="CO47" s="383"/>
      <c r="CP47" s="383"/>
      <c r="CQ47" s="384"/>
      <c r="CR47" s="385">
        <v>46695</v>
      </c>
      <c r="CS47" s="417"/>
      <c r="CT47" s="417"/>
      <c r="CU47" s="417"/>
      <c r="CV47" s="417"/>
      <c r="CW47" s="417"/>
      <c r="CX47" s="417"/>
      <c r="CY47" s="418"/>
      <c r="CZ47" s="390">
        <v>0.1</v>
      </c>
      <c r="DA47" s="415"/>
      <c r="DB47" s="415"/>
      <c r="DC47" s="419"/>
      <c r="DD47" s="394">
        <v>17344</v>
      </c>
      <c r="DE47" s="417"/>
      <c r="DF47" s="417"/>
      <c r="DG47" s="417"/>
      <c r="DH47" s="417"/>
      <c r="DI47" s="417"/>
      <c r="DJ47" s="417"/>
      <c r="DK47" s="418"/>
      <c r="DL47" s="468"/>
      <c r="DM47" s="469"/>
      <c r="DN47" s="469"/>
      <c r="DO47" s="469"/>
      <c r="DP47" s="469"/>
      <c r="DQ47" s="469"/>
      <c r="DR47" s="469"/>
      <c r="DS47" s="469"/>
      <c r="DT47" s="469"/>
      <c r="DU47" s="469"/>
      <c r="DV47" s="470"/>
      <c r="DW47" s="459"/>
      <c r="DX47" s="460"/>
      <c r="DY47" s="460"/>
      <c r="DZ47" s="460"/>
      <c r="EA47" s="460"/>
      <c r="EB47" s="460"/>
      <c r="EC47" s="461"/>
    </row>
    <row r="48" spans="2:133" x14ac:dyDescent="0.15">
      <c r="B48" s="225"/>
      <c r="CD48" s="425"/>
      <c r="CE48" s="426"/>
      <c r="CF48" s="382" t="s">
        <v>366</v>
      </c>
      <c r="CG48" s="383"/>
      <c r="CH48" s="383"/>
      <c r="CI48" s="383"/>
      <c r="CJ48" s="383"/>
      <c r="CK48" s="383"/>
      <c r="CL48" s="383"/>
      <c r="CM48" s="383"/>
      <c r="CN48" s="383"/>
      <c r="CO48" s="383"/>
      <c r="CP48" s="383"/>
      <c r="CQ48" s="384"/>
      <c r="CR48" s="385" t="s">
        <v>129</v>
      </c>
      <c r="CS48" s="386"/>
      <c r="CT48" s="386"/>
      <c r="CU48" s="386"/>
      <c r="CV48" s="386"/>
      <c r="CW48" s="386"/>
      <c r="CX48" s="386"/>
      <c r="CY48" s="387"/>
      <c r="CZ48" s="390" t="s">
        <v>238</v>
      </c>
      <c r="DA48" s="391"/>
      <c r="DB48" s="391"/>
      <c r="DC48" s="397"/>
      <c r="DD48" s="394" t="s">
        <v>129</v>
      </c>
      <c r="DE48" s="386"/>
      <c r="DF48" s="386"/>
      <c r="DG48" s="386"/>
      <c r="DH48" s="386"/>
      <c r="DI48" s="386"/>
      <c r="DJ48" s="386"/>
      <c r="DK48" s="387"/>
      <c r="DL48" s="468"/>
      <c r="DM48" s="469"/>
      <c r="DN48" s="469"/>
      <c r="DO48" s="469"/>
      <c r="DP48" s="469"/>
      <c r="DQ48" s="469"/>
      <c r="DR48" s="469"/>
      <c r="DS48" s="469"/>
      <c r="DT48" s="469"/>
      <c r="DU48" s="469"/>
      <c r="DV48" s="470"/>
      <c r="DW48" s="459"/>
      <c r="DX48" s="460"/>
      <c r="DY48" s="460"/>
      <c r="DZ48" s="460"/>
      <c r="EA48" s="460"/>
      <c r="EB48" s="460"/>
      <c r="EC48" s="461"/>
    </row>
    <row r="49" spans="2:133" ht="11.25" customHeight="1" x14ac:dyDescent="0.15">
      <c r="B49" s="225"/>
      <c r="CD49" s="406" t="s">
        <v>367</v>
      </c>
      <c r="CE49" s="407"/>
      <c r="CF49" s="407"/>
      <c r="CG49" s="407"/>
      <c r="CH49" s="407"/>
      <c r="CI49" s="407"/>
      <c r="CJ49" s="407"/>
      <c r="CK49" s="407"/>
      <c r="CL49" s="407"/>
      <c r="CM49" s="407"/>
      <c r="CN49" s="407"/>
      <c r="CO49" s="407"/>
      <c r="CP49" s="407"/>
      <c r="CQ49" s="408"/>
      <c r="CR49" s="457">
        <v>52168573</v>
      </c>
      <c r="CS49" s="444"/>
      <c r="CT49" s="444"/>
      <c r="CU49" s="444"/>
      <c r="CV49" s="444"/>
      <c r="CW49" s="444"/>
      <c r="CX49" s="444"/>
      <c r="CY49" s="473"/>
      <c r="CZ49" s="465">
        <v>100</v>
      </c>
      <c r="DA49" s="474"/>
      <c r="DB49" s="474"/>
      <c r="DC49" s="475"/>
      <c r="DD49" s="476">
        <v>33266072</v>
      </c>
      <c r="DE49" s="444"/>
      <c r="DF49" s="444"/>
      <c r="DG49" s="444"/>
      <c r="DH49" s="444"/>
      <c r="DI49" s="444"/>
      <c r="DJ49" s="444"/>
      <c r="DK49" s="473"/>
      <c r="DL49" s="477"/>
      <c r="DM49" s="478"/>
      <c r="DN49" s="478"/>
      <c r="DO49" s="478"/>
      <c r="DP49" s="478"/>
      <c r="DQ49" s="478"/>
      <c r="DR49" s="478"/>
      <c r="DS49" s="478"/>
      <c r="DT49" s="478"/>
      <c r="DU49" s="478"/>
      <c r="DV49" s="479"/>
      <c r="DW49" s="480"/>
      <c r="DX49" s="481"/>
      <c r="DY49" s="481"/>
      <c r="DZ49" s="481"/>
      <c r="EA49" s="481"/>
      <c r="EB49" s="481"/>
      <c r="EC49" s="482"/>
    </row>
  </sheetData>
  <sheetProtection algorithmName="SHA-512" hashValue="QsQA1tvr3ON0Iq241Xm2VlpHtP9clpNa9FthxOx1WYGcrry4kdFA1QxoxARM+EsQgGV8zooSo+kziwSkfyU8sw==" saltValue="99jHqFiP8zo3dAj/lzxf7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51" t="s">
        <v>569</v>
      </c>
      <c r="D34" s="1151"/>
      <c r="E34" s="1152"/>
      <c r="F34" s="32">
        <v>7.28</v>
      </c>
      <c r="G34" s="33">
        <v>7.22</v>
      </c>
      <c r="H34" s="33">
        <v>7.74</v>
      </c>
      <c r="I34" s="33">
        <v>6.56</v>
      </c>
      <c r="J34" s="34">
        <v>7.32</v>
      </c>
      <c r="K34" s="22"/>
      <c r="L34" s="22"/>
      <c r="M34" s="22"/>
      <c r="N34" s="22"/>
      <c r="O34" s="22"/>
      <c r="P34" s="22"/>
    </row>
    <row r="35" spans="1:16" ht="39" customHeight="1" x14ac:dyDescent="0.15">
      <c r="A35" s="22"/>
      <c r="B35" s="35"/>
      <c r="C35" s="1145" t="s">
        <v>570</v>
      </c>
      <c r="D35" s="1146"/>
      <c r="E35" s="1147"/>
      <c r="F35" s="36">
        <v>4.6399999999999997</v>
      </c>
      <c r="G35" s="37">
        <v>4.82</v>
      </c>
      <c r="H35" s="37">
        <v>3.56</v>
      </c>
      <c r="I35" s="37">
        <v>3.71</v>
      </c>
      <c r="J35" s="38">
        <v>3.77</v>
      </c>
      <c r="K35" s="22"/>
      <c r="L35" s="22"/>
      <c r="M35" s="22"/>
      <c r="N35" s="22"/>
      <c r="O35" s="22"/>
      <c r="P35" s="22"/>
    </row>
    <row r="36" spans="1:16" ht="39" customHeight="1" x14ac:dyDescent="0.15">
      <c r="A36" s="22"/>
      <c r="B36" s="35"/>
      <c r="C36" s="1145" t="s">
        <v>571</v>
      </c>
      <c r="D36" s="1146"/>
      <c r="E36" s="1147"/>
      <c r="F36" s="36" t="s">
        <v>518</v>
      </c>
      <c r="G36" s="37">
        <v>1.41</v>
      </c>
      <c r="H36" s="37">
        <v>2.67</v>
      </c>
      <c r="I36" s="37">
        <v>2.79</v>
      </c>
      <c r="J36" s="38">
        <v>3.47</v>
      </c>
      <c r="K36" s="22"/>
      <c r="L36" s="22"/>
      <c r="M36" s="22"/>
      <c r="N36" s="22"/>
      <c r="O36" s="22"/>
      <c r="P36" s="22"/>
    </row>
    <row r="37" spans="1:16" ht="39" customHeight="1" x14ac:dyDescent="0.15">
      <c r="A37" s="22"/>
      <c r="B37" s="35"/>
      <c r="C37" s="1145" t="s">
        <v>572</v>
      </c>
      <c r="D37" s="1146"/>
      <c r="E37" s="1147"/>
      <c r="F37" s="36">
        <v>3.63</v>
      </c>
      <c r="G37" s="37">
        <v>3.32</v>
      </c>
      <c r="H37" s="37">
        <v>3.24</v>
      </c>
      <c r="I37" s="37">
        <v>3.44</v>
      </c>
      <c r="J37" s="38">
        <v>3.26</v>
      </c>
      <c r="K37" s="22"/>
      <c r="L37" s="22"/>
      <c r="M37" s="22"/>
      <c r="N37" s="22"/>
      <c r="O37" s="22"/>
      <c r="P37" s="22"/>
    </row>
    <row r="38" spans="1:16" ht="39" customHeight="1" x14ac:dyDescent="0.15">
      <c r="A38" s="22"/>
      <c r="B38" s="35"/>
      <c r="C38" s="1145" t="s">
        <v>573</v>
      </c>
      <c r="D38" s="1146"/>
      <c r="E38" s="1147"/>
      <c r="F38" s="36">
        <v>0.72</v>
      </c>
      <c r="G38" s="37">
        <v>0</v>
      </c>
      <c r="H38" s="37">
        <v>0.19</v>
      </c>
      <c r="I38" s="37">
        <v>0.69</v>
      </c>
      <c r="J38" s="38">
        <v>1.18</v>
      </c>
      <c r="K38" s="22"/>
      <c r="L38" s="22"/>
      <c r="M38" s="22"/>
      <c r="N38" s="22"/>
      <c r="O38" s="22"/>
      <c r="P38" s="22"/>
    </row>
    <row r="39" spans="1:16" ht="39" customHeight="1" x14ac:dyDescent="0.15">
      <c r="A39" s="22"/>
      <c r="B39" s="35"/>
      <c r="C39" s="1145" t="s">
        <v>574</v>
      </c>
      <c r="D39" s="1146"/>
      <c r="E39" s="1147"/>
      <c r="F39" s="36">
        <v>0.28999999999999998</v>
      </c>
      <c r="G39" s="37">
        <v>0.31</v>
      </c>
      <c r="H39" s="37">
        <v>0.31</v>
      </c>
      <c r="I39" s="37">
        <v>0.28999999999999998</v>
      </c>
      <c r="J39" s="38">
        <v>0.33</v>
      </c>
      <c r="K39" s="22"/>
      <c r="L39" s="22"/>
      <c r="M39" s="22"/>
      <c r="N39" s="22"/>
      <c r="O39" s="22"/>
      <c r="P39" s="22"/>
    </row>
    <row r="40" spans="1:16" ht="39" customHeight="1" x14ac:dyDescent="0.15">
      <c r="A40" s="22"/>
      <c r="B40" s="35"/>
      <c r="C40" s="1145" t="s">
        <v>575</v>
      </c>
      <c r="D40" s="1146"/>
      <c r="E40" s="1147"/>
      <c r="F40" s="36">
        <v>0.21</v>
      </c>
      <c r="G40" s="37">
        <v>0.3</v>
      </c>
      <c r="H40" s="37">
        <v>0.19</v>
      </c>
      <c r="I40" s="37">
        <v>0.26</v>
      </c>
      <c r="J40" s="38">
        <v>0.14000000000000001</v>
      </c>
      <c r="K40" s="22"/>
      <c r="L40" s="22"/>
      <c r="M40" s="22"/>
      <c r="N40" s="22"/>
      <c r="O40" s="22"/>
      <c r="P40" s="22"/>
    </row>
    <row r="41" spans="1:16" ht="39" customHeight="1" x14ac:dyDescent="0.15">
      <c r="A41" s="22"/>
      <c r="B41" s="35"/>
      <c r="C41" s="1145" t="s">
        <v>576</v>
      </c>
      <c r="D41" s="1146"/>
      <c r="E41" s="1147"/>
      <c r="F41" s="36">
        <v>0</v>
      </c>
      <c r="G41" s="37">
        <v>0</v>
      </c>
      <c r="H41" s="37">
        <v>0</v>
      </c>
      <c r="I41" s="37">
        <v>0</v>
      </c>
      <c r="J41" s="38">
        <v>0</v>
      </c>
      <c r="K41" s="22"/>
      <c r="L41" s="22"/>
      <c r="M41" s="22"/>
      <c r="N41" s="22"/>
      <c r="O41" s="22"/>
      <c r="P41" s="22"/>
    </row>
    <row r="42" spans="1:16" ht="39" customHeight="1" x14ac:dyDescent="0.15">
      <c r="A42" s="22"/>
      <c r="B42" s="39"/>
      <c r="C42" s="1145" t="s">
        <v>577</v>
      </c>
      <c r="D42" s="1146"/>
      <c r="E42" s="1147"/>
      <c r="F42" s="36" t="s">
        <v>518</v>
      </c>
      <c r="G42" s="37" t="s">
        <v>518</v>
      </c>
      <c r="H42" s="37" t="s">
        <v>518</v>
      </c>
      <c r="I42" s="37" t="s">
        <v>518</v>
      </c>
      <c r="J42" s="38" t="s">
        <v>518</v>
      </c>
      <c r="K42" s="22"/>
      <c r="L42" s="22"/>
      <c r="M42" s="22"/>
      <c r="N42" s="22"/>
      <c r="O42" s="22"/>
      <c r="P42" s="22"/>
    </row>
    <row r="43" spans="1:16" ht="39" customHeight="1" thickBot="1" x14ac:dyDescent="0.2">
      <c r="A43" s="22"/>
      <c r="B43" s="40"/>
      <c r="C43" s="1148" t="s">
        <v>578</v>
      </c>
      <c r="D43" s="1149"/>
      <c r="E43" s="1150"/>
      <c r="F43" s="41">
        <v>0.24</v>
      </c>
      <c r="G43" s="42">
        <v>0.22</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4hqZp+bWd2BY27xuAPOta//XFH0SJVRQD5zkZfjySw6g9gOebKp+f0uvHsaP6q2M+HO1J14HCpWpk+oGNlsxw==" saltValue="OK6YvsRFlcz3tXCaDqgw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4368</v>
      </c>
      <c r="L45" s="60">
        <v>4422</v>
      </c>
      <c r="M45" s="60">
        <v>4383</v>
      </c>
      <c r="N45" s="60">
        <v>4553</v>
      </c>
      <c r="O45" s="61">
        <v>4760</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518</v>
      </c>
      <c r="L46" s="64" t="s">
        <v>518</v>
      </c>
      <c r="M46" s="64" t="s">
        <v>518</v>
      </c>
      <c r="N46" s="64" t="s">
        <v>518</v>
      </c>
      <c r="O46" s="65" t="s">
        <v>518</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518</v>
      </c>
      <c r="L47" s="64" t="s">
        <v>518</v>
      </c>
      <c r="M47" s="64" t="s">
        <v>518</v>
      </c>
      <c r="N47" s="64" t="s">
        <v>518</v>
      </c>
      <c r="O47" s="65" t="s">
        <v>518</v>
      </c>
      <c r="P47" s="48"/>
      <c r="Q47" s="48"/>
      <c r="R47" s="48"/>
      <c r="S47" s="48"/>
      <c r="T47" s="48"/>
      <c r="U47" s="48"/>
    </row>
    <row r="48" spans="1:21" ht="30.75" customHeight="1" x14ac:dyDescent="0.15">
      <c r="A48" s="48"/>
      <c r="B48" s="1155"/>
      <c r="C48" s="1156"/>
      <c r="D48" s="62"/>
      <c r="E48" s="1161" t="s">
        <v>14</v>
      </c>
      <c r="F48" s="1161"/>
      <c r="G48" s="1161"/>
      <c r="H48" s="1161"/>
      <c r="I48" s="1161"/>
      <c r="J48" s="1162"/>
      <c r="K48" s="63">
        <v>1603</v>
      </c>
      <c r="L48" s="64">
        <v>1435</v>
      </c>
      <c r="M48" s="64">
        <v>1415</v>
      </c>
      <c r="N48" s="64">
        <v>1329</v>
      </c>
      <c r="O48" s="65">
        <v>1226</v>
      </c>
      <c r="P48" s="48"/>
      <c r="Q48" s="48"/>
      <c r="R48" s="48"/>
      <c r="S48" s="48"/>
      <c r="T48" s="48"/>
      <c r="U48" s="48"/>
    </row>
    <row r="49" spans="1:21" ht="30.75" customHeight="1" x14ac:dyDescent="0.15">
      <c r="A49" s="48"/>
      <c r="B49" s="1155"/>
      <c r="C49" s="1156"/>
      <c r="D49" s="62"/>
      <c r="E49" s="1161" t="s">
        <v>15</v>
      </c>
      <c r="F49" s="1161"/>
      <c r="G49" s="1161"/>
      <c r="H49" s="1161"/>
      <c r="I49" s="1161"/>
      <c r="J49" s="1162"/>
      <c r="K49" s="63" t="s">
        <v>518</v>
      </c>
      <c r="L49" s="64" t="s">
        <v>518</v>
      </c>
      <c r="M49" s="64" t="s">
        <v>518</v>
      </c>
      <c r="N49" s="64" t="s">
        <v>518</v>
      </c>
      <c r="O49" s="65" t="s">
        <v>518</v>
      </c>
      <c r="P49" s="48"/>
      <c r="Q49" s="48"/>
      <c r="R49" s="48"/>
      <c r="S49" s="48"/>
      <c r="T49" s="48"/>
      <c r="U49" s="48"/>
    </row>
    <row r="50" spans="1:21" ht="30.75" customHeight="1" x14ac:dyDescent="0.15">
      <c r="A50" s="48"/>
      <c r="B50" s="1155"/>
      <c r="C50" s="1156"/>
      <c r="D50" s="62"/>
      <c r="E50" s="1161" t="s">
        <v>16</v>
      </c>
      <c r="F50" s="1161"/>
      <c r="G50" s="1161"/>
      <c r="H50" s="1161"/>
      <c r="I50" s="1161"/>
      <c r="J50" s="1162"/>
      <c r="K50" s="63">
        <v>9</v>
      </c>
      <c r="L50" s="64">
        <v>7</v>
      </c>
      <c r="M50" s="64">
        <v>5</v>
      </c>
      <c r="N50" s="64">
        <v>4</v>
      </c>
      <c r="O50" s="65">
        <v>2</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518</v>
      </c>
      <c r="L51" s="64" t="s">
        <v>518</v>
      </c>
      <c r="M51" s="64" t="s">
        <v>518</v>
      </c>
      <c r="N51" s="64" t="s">
        <v>518</v>
      </c>
      <c r="O51" s="65" t="s">
        <v>518</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5682</v>
      </c>
      <c r="L52" s="64">
        <v>5551</v>
      </c>
      <c r="M52" s="64">
        <v>5447</v>
      </c>
      <c r="N52" s="64">
        <v>5371</v>
      </c>
      <c r="O52" s="65">
        <v>5267</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298</v>
      </c>
      <c r="L53" s="69">
        <v>313</v>
      </c>
      <c r="M53" s="69">
        <v>356</v>
      </c>
      <c r="N53" s="69">
        <v>515</v>
      </c>
      <c r="O53" s="70">
        <v>721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2">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15">
      <c r="B58" s="1169" t="s">
        <v>25</v>
      </c>
      <c r="C58" s="1170"/>
      <c r="D58" s="1175" t="s">
        <v>26</v>
      </c>
      <c r="E58" s="1176"/>
      <c r="F58" s="1176"/>
      <c r="G58" s="1176"/>
      <c r="H58" s="1176"/>
      <c r="I58" s="1176"/>
      <c r="J58" s="1177"/>
      <c r="K58" s="83" t="s">
        <v>603</v>
      </c>
      <c r="L58" s="84" t="s">
        <v>603</v>
      </c>
      <c r="M58" s="84" t="s">
        <v>603</v>
      </c>
      <c r="N58" s="84" t="s">
        <v>603</v>
      </c>
      <c r="O58" s="85" t="s">
        <v>603</v>
      </c>
    </row>
    <row r="59" spans="1:21" ht="31.5" customHeight="1" x14ac:dyDescent="0.15">
      <c r="B59" s="1171"/>
      <c r="C59" s="1172"/>
      <c r="D59" s="1178" t="s">
        <v>27</v>
      </c>
      <c r="E59" s="1179"/>
      <c r="F59" s="1179"/>
      <c r="G59" s="1179"/>
      <c r="H59" s="1179"/>
      <c r="I59" s="1179"/>
      <c r="J59" s="1180"/>
      <c r="K59" s="86" t="s">
        <v>603</v>
      </c>
      <c r="L59" s="87" t="s">
        <v>603</v>
      </c>
      <c r="M59" s="87" t="s">
        <v>603</v>
      </c>
      <c r="N59" s="87" t="s">
        <v>603</v>
      </c>
      <c r="O59" s="88" t="s">
        <v>603</v>
      </c>
    </row>
    <row r="60" spans="1:21" ht="31.5" customHeight="1" thickBot="1" x14ac:dyDescent="0.2">
      <c r="B60" s="1173"/>
      <c r="C60" s="1174"/>
      <c r="D60" s="1181" t="s">
        <v>28</v>
      </c>
      <c r="E60" s="1182"/>
      <c r="F60" s="1182"/>
      <c r="G60" s="1182"/>
      <c r="H60" s="1182"/>
      <c r="I60" s="1182"/>
      <c r="J60" s="1183"/>
      <c r="K60" s="89" t="s">
        <v>603</v>
      </c>
      <c r="L60" s="90" t="s">
        <v>603</v>
      </c>
      <c r="M60" s="90" t="s">
        <v>603</v>
      </c>
      <c r="N60" s="90" t="s">
        <v>603</v>
      </c>
      <c r="O60" s="91" t="s">
        <v>603</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eevLseReB7DCJWhqVK2MtAvfxAXl5+o8AJbOGOU7xvePGQtE3/aJc1TTb9HF3IkYyu78OR74S7aQEYPZonBAg==" saltValue="CzNlinBintZt/4y9i7HUf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559</v>
      </c>
      <c r="J40" s="103" t="s">
        <v>560</v>
      </c>
      <c r="K40" s="103" t="s">
        <v>561</v>
      </c>
      <c r="L40" s="103" t="s">
        <v>562</v>
      </c>
      <c r="M40" s="104" t="s">
        <v>563</v>
      </c>
    </row>
    <row r="41" spans="2:13" ht="27.75" customHeight="1" x14ac:dyDescent="0.15">
      <c r="B41" s="1184" t="s">
        <v>31</v>
      </c>
      <c r="C41" s="1185"/>
      <c r="D41" s="105"/>
      <c r="E41" s="1190" t="s">
        <v>32</v>
      </c>
      <c r="F41" s="1190"/>
      <c r="G41" s="1190"/>
      <c r="H41" s="1191"/>
      <c r="I41" s="355">
        <v>49901</v>
      </c>
      <c r="J41" s="356">
        <v>53359</v>
      </c>
      <c r="K41" s="356">
        <v>53888</v>
      </c>
      <c r="L41" s="356">
        <v>54269</v>
      </c>
      <c r="M41" s="357">
        <v>52427</v>
      </c>
    </row>
    <row r="42" spans="2:13" ht="27.75" customHeight="1" x14ac:dyDescent="0.15">
      <c r="B42" s="1186"/>
      <c r="C42" s="1187"/>
      <c r="D42" s="106"/>
      <c r="E42" s="1192" t="s">
        <v>33</v>
      </c>
      <c r="F42" s="1192"/>
      <c r="G42" s="1192"/>
      <c r="H42" s="1193"/>
      <c r="I42" s="358">
        <v>22</v>
      </c>
      <c r="J42" s="359">
        <v>15</v>
      </c>
      <c r="K42" s="359">
        <v>10</v>
      </c>
      <c r="L42" s="359">
        <v>6</v>
      </c>
      <c r="M42" s="360">
        <v>4</v>
      </c>
    </row>
    <row r="43" spans="2:13" ht="27.75" customHeight="1" x14ac:dyDescent="0.15">
      <c r="B43" s="1186"/>
      <c r="C43" s="1187"/>
      <c r="D43" s="106"/>
      <c r="E43" s="1192" t="s">
        <v>34</v>
      </c>
      <c r="F43" s="1192"/>
      <c r="G43" s="1192"/>
      <c r="H43" s="1193"/>
      <c r="I43" s="358">
        <v>21942</v>
      </c>
      <c r="J43" s="359">
        <v>21399</v>
      </c>
      <c r="K43" s="359">
        <v>21020</v>
      </c>
      <c r="L43" s="359">
        <v>20446</v>
      </c>
      <c r="M43" s="360">
        <v>18769</v>
      </c>
    </row>
    <row r="44" spans="2:13" ht="27.75" customHeight="1" x14ac:dyDescent="0.15">
      <c r="B44" s="1186"/>
      <c r="C44" s="1187"/>
      <c r="D44" s="106"/>
      <c r="E44" s="1192" t="s">
        <v>35</v>
      </c>
      <c r="F44" s="1192"/>
      <c r="G44" s="1192"/>
      <c r="H44" s="1193"/>
      <c r="I44" s="358" t="s">
        <v>518</v>
      </c>
      <c r="J44" s="359" t="s">
        <v>518</v>
      </c>
      <c r="K44" s="359" t="s">
        <v>518</v>
      </c>
      <c r="L44" s="359" t="s">
        <v>518</v>
      </c>
      <c r="M44" s="360" t="s">
        <v>518</v>
      </c>
    </row>
    <row r="45" spans="2:13" ht="27.75" customHeight="1" x14ac:dyDescent="0.15">
      <c r="B45" s="1186"/>
      <c r="C45" s="1187"/>
      <c r="D45" s="106"/>
      <c r="E45" s="1192" t="s">
        <v>36</v>
      </c>
      <c r="F45" s="1192"/>
      <c r="G45" s="1192"/>
      <c r="H45" s="1193"/>
      <c r="I45" s="358">
        <v>7730</v>
      </c>
      <c r="J45" s="359">
        <v>7646</v>
      </c>
      <c r="K45" s="359">
        <v>7382</v>
      </c>
      <c r="L45" s="359">
        <v>7187</v>
      </c>
      <c r="M45" s="360">
        <v>6931</v>
      </c>
    </row>
    <row r="46" spans="2:13" ht="27.75" customHeight="1" x14ac:dyDescent="0.15">
      <c r="B46" s="1186"/>
      <c r="C46" s="1187"/>
      <c r="D46" s="107"/>
      <c r="E46" s="1192" t="s">
        <v>37</v>
      </c>
      <c r="F46" s="1192"/>
      <c r="G46" s="1192"/>
      <c r="H46" s="1193"/>
      <c r="I46" s="358" t="s">
        <v>518</v>
      </c>
      <c r="J46" s="359" t="s">
        <v>518</v>
      </c>
      <c r="K46" s="359" t="s">
        <v>518</v>
      </c>
      <c r="L46" s="359" t="s">
        <v>518</v>
      </c>
      <c r="M46" s="360" t="s">
        <v>518</v>
      </c>
    </row>
    <row r="47" spans="2:13" ht="27.75" customHeight="1" x14ac:dyDescent="0.15">
      <c r="B47" s="1186"/>
      <c r="C47" s="1187"/>
      <c r="D47" s="108"/>
      <c r="E47" s="1194" t="s">
        <v>38</v>
      </c>
      <c r="F47" s="1195"/>
      <c r="G47" s="1195"/>
      <c r="H47" s="1196"/>
      <c r="I47" s="358" t="s">
        <v>518</v>
      </c>
      <c r="J47" s="359" t="s">
        <v>518</v>
      </c>
      <c r="K47" s="359" t="s">
        <v>518</v>
      </c>
      <c r="L47" s="359" t="s">
        <v>518</v>
      </c>
      <c r="M47" s="360" t="s">
        <v>518</v>
      </c>
    </row>
    <row r="48" spans="2:13" ht="27.75" customHeight="1" x14ac:dyDescent="0.15">
      <c r="B48" s="1186"/>
      <c r="C48" s="1187"/>
      <c r="D48" s="106"/>
      <c r="E48" s="1192" t="s">
        <v>39</v>
      </c>
      <c r="F48" s="1192"/>
      <c r="G48" s="1192"/>
      <c r="H48" s="1193"/>
      <c r="I48" s="358" t="s">
        <v>518</v>
      </c>
      <c r="J48" s="359" t="s">
        <v>518</v>
      </c>
      <c r="K48" s="359" t="s">
        <v>518</v>
      </c>
      <c r="L48" s="359" t="s">
        <v>518</v>
      </c>
      <c r="M48" s="360" t="s">
        <v>518</v>
      </c>
    </row>
    <row r="49" spans="2:13" ht="27.75" customHeight="1" x14ac:dyDescent="0.15">
      <c r="B49" s="1188"/>
      <c r="C49" s="1189"/>
      <c r="D49" s="106"/>
      <c r="E49" s="1192" t="s">
        <v>40</v>
      </c>
      <c r="F49" s="1192"/>
      <c r="G49" s="1192"/>
      <c r="H49" s="1193"/>
      <c r="I49" s="358" t="s">
        <v>518</v>
      </c>
      <c r="J49" s="359" t="s">
        <v>518</v>
      </c>
      <c r="K49" s="359" t="s">
        <v>518</v>
      </c>
      <c r="L49" s="359" t="s">
        <v>518</v>
      </c>
      <c r="M49" s="360" t="s">
        <v>518</v>
      </c>
    </row>
    <row r="50" spans="2:13" ht="27.75" customHeight="1" x14ac:dyDescent="0.15">
      <c r="B50" s="1197" t="s">
        <v>41</v>
      </c>
      <c r="C50" s="1198"/>
      <c r="D50" s="109"/>
      <c r="E50" s="1192" t="s">
        <v>42</v>
      </c>
      <c r="F50" s="1192"/>
      <c r="G50" s="1192"/>
      <c r="H50" s="1193"/>
      <c r="I50" s="358">
        <v>9226</v>
      </c>
      <c r="J50" s="359">
        <v>8200</v>
      </c>
      <c r="K50" s="359">
        <v>7209</v>
      </c>
      <c r="L50" s="359">
        <v>8483</v>
      </c>
      <c r="M50" s="360">
        <v>7410</v>
      </c>
    </row>
    <row r="51" spans="2:13" ht="27.75" customHeight="1" x14ac:dyDescent="0.15">
      <c r="B51" s="1186"/>
      <c r="C51" s="1187"/>
      <c r="D51" s="106"/>
      <c r="E51" s="1192" t="s">
        <v>43</v>
      </c>
      <c r="F51" s="1192"/>
      <c r="G51" s="1192"/>
      <c r="H51" s="1193"/>
      <c r="I51" s="358">
        <v>18501</v>
      </c>
      <c r="J51" s="359">
        <v>19094</v>
      </c>
      <c r="K51" s="359">
        <v>18982</v>
      </c>
      <c r="L51" s="359">
        <v>20533</v>
      </c>
      <c r="M51" s="360">
        <v>22029</v>
      </c>
    </row>
    <row r="52" spans="2:13" ht="27.75" customHeight="1" x14ac:dyDescent="0.15">
      <c r="B52" s="1188"/>
      <c r="C52" s="1189"/>
      <c r="D52" s="106"/>
      <c r="E52" s="1192" t="s">
        <v>44</v>
      </c>
      <c r="F52" s="1192"/>
      <c r="G52" s="1192"/>
      <c r="H52" s="1193"/>
      <c r="I52" s="358">
        <v>50765</v>
      </c>
      <c r="J52" s="359">
        <v>51925</v>
      </c>
      <c r="K52" s="359">
        <v>50968</v>
      </c>
      <c r="L52" s="359">
        <v>49810</v>
      </c>
      <c r="M52" s="360">
        <v>47633</v>
      </c>
    </row>
    <row r="53" spans="2:13" ht="27.75" customHeight="1" thickBot="1" x14ac:dyDescent="0.2">
      <c r="B53" s="1199" t="s">
        <v>45</v>
      </c>
      <c r="C53" s="1200"/>
      <c r="D53" s="110"/>
      <c r="E53" s="1201" t="s">
        <v>46</v>
      </c>
      <c r="F53" s="1201"/>
      <c r="G53" s="1201"/>
      <c r="H53" s="1202"/>
      <c r="I53" s="361">
        <v>1103</v>
      </c>
      <c r="J53" s="362">
        <v>3201</v>
      </c>
      <c r="K53" s="362">
        <v>5141</v>
      </c>
      <c r="L53" s="362">
        <v>3082</v>
      </c>
      <c r="M53" s="363">
        <v>1059</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oqdzfGrdKHp2wc8kbWhU+2wP+BqLIgq4afcLA37GIEqQzYzLOjUYb1ofNpdiKgVwLEnbWfYSrSOW6gEf8n2FLw==" saltValue="2DNEuklcWlSgz7tQfDvmH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561</v>
      </c>
      <c r="G54" s="119" t="s">
        <v>562</v>
      </c>
      <c r="H54" s="120" t="s">
        <v>563</v>
      </c>
    </row>
    <row r="55" spans="2:8" ht="52.5" customHeight="1" x14ac:dyDescent="0.15">
      <c r="B55" s="121"/>
      <c r="C55" s="1211" t="s">
        <v>49</v>
      </c>
      <c r="D55" s="1211"/>
      <c r="E55" s="1212"/>
      <c r="F55" s="122">
        <v>2262</v>
      </c>
      <c r="G55" s="122">
        <v>1754</v>
      </c>
      <c r="H55" s="123">
        <v>1387</v>
      </c>
    </row>
    <row r="56" spans="2:8" ht="52.5" customHeight="1" x14ac:dyDescent="0.15">
      <c r="B56" s="124"/>
      <c r="C56" s="1213" t="s">
        <v>50</v>
      </c>
      <c r="D56" s="1213"/>
      <c r="E56" s="1214"/>
      <c r="F56" s="125">
        <v>576</v>
      </c>
      <c r="G56" s="125">
        <v>1643</v>
      </c>
      <c r="H56" s="126">
        <v>1144</v>
      </c>
    </row>
    <row r="57" spans="2:8" ht="53.25" customHeight="1" x14ac:dyDescent="0.15">
      <c r="B57" s="124"/>
      <c r="C57" s="1215" t="s">
        <v>51</v>
      </c>
      <c r="D57" s="1215"/>
      <c r="E57" s="1216"/>
      <c r="F57" s="127">
        <v>4426</v>
      </c>
      <c r="G57" s="127">
        <v>5143</v>
      </c>
      <c r="H57" s="128">
        <v>5003</v>
      </c>
    </row>
    <row r="58" spans="2:8" ht="45.75" customHeight="1" x14ac:dyDescent="0.15">
      <c r="B58" s="129"/>
      <c r="C58" s="1203" t="s">
        <v>585</v>
      </c>
      <c r="D58" s="1204"/>
      <c r="E58" s="1205"/>
      <c r="F58" s="130">
        <v>1428</v>
      </c>
      <c r="G58" s="130">
        <v>1348</v>
      </c>
      <c r="H58" s="131">
        <v>1277</v>
      </c>
    </row>
    <row r="59" spans="2:8" ht="45.75" customHeight="1" x14ac:dyDescent="0.15">
      <c r="B59" s="129"/>
      <c r="C59" s="1203" t="s">
        <v>586</v>
      </c>
      <c r="D59" s="1204"/>
      <c r="E59" s="1205"/>
      <c r="F59" s="130">
        <v>203</v>
      </c>
      <c r="G59" s="130">
        <v>1084</v>
      </c>
      <c r="H59" s="131">
        <v>1159</v>
      </c>
    </row>
    <row r="60" spans="2:8" ht="45.75" customHeight="1" x14ac:dyDescent="0.15">
      <c r="B60" s="129"/>
      <c r="C60" s="1203" t="s">
        <v>587</v>
      </c>
      <c r="D60" s="1204"/>
      <c r="E60" s="1205"/>
      <c r="F60" s="130">
        <v>823</v>
      </c>
      <c r="G60" s="130">
        <v>823</v>
      </c>
      <c r="H60" s="131">
        <v>808</v>
      </c>
    </row>
    <row r="61" spans="2:8" ht="45.75" customHeight="1" x14ac:dyDescent="0.15">
      <c r="B61" s="129"/>
      <c r="C61" s="1203" t="s">
        <v>588</v>
      </c>
      <c r="D61" s="1204"/>
      <c r="E61" s="1205"/>
      <c r="F61" s="130">
        <v>697</v>
      </c>
      <c r="G61" s="130">
        <v>698</v>
      </c>
      <c r="H61" s="131">
        <v>667</v>
      </c>
    </row>
    <row r="62" spans="2:8" ht="45.75" customHeight="1" thickBot="1" x14ac:dyDescent="0.2">
      <c r="B62" s="132"/>
      <c r="C62" s="1206" t="s">
        <v>589</v>
      </c>
      <c r="D62" s="1207"/>
      <c r="E62" s="1208"/>
      <c r="F62" s="133">
        <v>277</v>
      </c>
      <c r="G62" s="133">
        <v>259</v>
      </c>
      <c r="H62" s="134">
        <v>237</v>
      </c>
    </row>
    <row r="63" spans="2:8" ht="52.5" customHeight="1" thickBot="1" x14ac:dyDescent="0.2">
      <c r="B63" s="135"/>
      <c r="C63" s="1209" t="s">
        <v>52</v>
      </c>
      <c r="D63" s="1209"/>
      <c r="E63" s="1210"/>
      <c r="F63" s="136">
        <v>7264</v>
      </c>
      <c r="G63" s="136">
        <v>8540</v>
      </c>
      <c r="H63" s="137">
        <v>7534</v>
      </c>
    </row>
    <row r="64" spans="2:8" x14ac:dyDescent="0.15"/>
  </sheetData>
  <sheetProtection algorithmName="SHA-512" hashValue="J9kZuzmu2O3fX8ixvkpyIhwppo40qC/wm5cmV21ZFHTd1lzhEq1mz8kCA6P6JcUC40TdAIUeoWJOT0M21OSJoQ==" saltValue="bPXg+qLtJnSAtQuQm2gp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556</v>
      </c>
      <c r="G2" s="151"/>
      <c r="H2" s="152"/>
    </row>
    <row r="3" spans="1:8" x14ac:dyDescent="0.15">
      <c r="A3" s="148" t="s">
        <v>549</v>
      </c>
      <c r="B3" s="153"/>
      <c r="C3" s="154"/>
      <c r="D3" s="155">
        <v>37594</v>
      </c>
      <c r="E3" s="156"/>
      <c r="F3" s="157">
        <v>46402</v>
      </c>
      <c r="G3" s="158"/>
      <c r="H3" s="159"/>
    </row>
    <row r="4" spans="1:8" x14ac:dyDescent="0.15">
      <c r="A4" s="160"/>
      <c r="B4" s="161"/>
      <c r="C4" s="162"/>
      <c r="D4" s="163">
        <v>25323</v>
      </c>
      <c r="E4" s="164"/>
      <c r="F4" s="165">
        <v>26897</v>
      </c>
      <c r="G4" s="166"/>
      <c r="H4" s="167"/>
    </row>
    <row r="5" spans="1:8" x14ac:dyDescent="0.15">
      <c r="A5" s="148" t="s">
        <v>551</v>
      </c>
      <c r="B5" s="153"/>
      <c r="C5" s="154"/>
      <c r="D5" s="155">
        <v>88335</v>
      </c>
      <c r="E5" s="156"/>
      <c r="F5" s="157">
        <v>66343</v>
      </c>
      <c r="G5" s="158"/>
      <c r="H5" s="159"/>
    </row>
    <row r="6" spans="1:8" x14ac:dyDescent="0.15">
      <c r="A6" s="160"/>
      <c r="B6" s="161"/>
      <c r="C6" s="162"/>
      <c r="D6" s="163">
        <v>68458</v>
      </c>
      <c r="E6" s="164"/>
      <c r="F6" s="165">
        <v>34529</v>
      </c>
      <c r="G6" s="166"/>
      <c r="H6" s="167"/>
    </row>
    <row r="7" spans="1:8" x14ac:dyDescent="0.15">
      <c r="A7" s="148" t="s">
        <v>552</v>
      </c>
      <c r="B7" s="153"/>
      <c r="C7" s="154"/>
      <c r="D7" s="155">
        <v>60919</v>
      </c>
      <c r="E7" s="156"/>
      <c r="F7" s="157">
        <v>56416</v>
      </c>
      <c r="G7" s="158"/>
      <c r="H7" s="159"/>
    </row>
    <row r="8" spans="1:8" x14ac:dyDescent="0.15">
      <c r="A8" s="160"/>
      <c r="B8" s="161"/>
      <c r="C8" s="162"/>
      <c r="D8" s="163">
        <v>33760</v>
      </c>
      <c r="E8" s="164"/>
      <c r="F8" s="165">
        <v>32623</v>
      </c>
      <c r="G8" s="166"/>
      <c r="H8" s="167"/>
    </row>
    <row r="9" spans="1:8" x14ac:dyDescent="0.15">
      <c r="A9" s="148" t="s">
        <v>553</v>
      </c>
      <c r="B9" s="153"/>
      <c r="C9" s="154"/>
      <c r="D9" s="155">
        <v>45649</v>
      </c>
      <c r="E9" s="156"/>
      <c r="F9" s="157">
        <v>49217</v>
      </c>
      <c r="G9" s="158"/>
      <c r="H9" s="159"/>
    </row>
    <row r="10" spans="1:8" x14ac:dyDescent="0.15">
      <c r="A10" s="160"/>
      <c r="B10" s="161"/>
      <c r="C10" s="162"/>
      <c r="D10" s="163">
        <v>27792</v>
      </c>
      <c r="E10" s="164"/>
      <c r="F10" s="165">
        <v>27232</v>
      </c>
      <c r="G10" s="166"/>
      <c r="H10" s="167"/>
    </row>
    <row r="11" spans="1:8" x14ac:dyDescent="0.15">
      <c r="A11" s="148" t="s">
        <v>554</v>
      </c>
      <c r="B11" s="153"/>
      <c r="C11" s="154"/>
      <c r="D11" s="155">
        <v>48712</v>
      </c>
      <c r="E11" s="156"/>
      <c r="F11" s="157">
        <v>49211</v>
      </c>
      <c r="G11" s="158"/>
      <c r="H11" s="159"/>
    </row>
    <row r="12" spans="1:8" x14ac:dyDescent="0.15">
      <c r="A12" s="160"/>
      <c r="B12" s="161"/>
      <c r="C12" s="168"/>
      <c r="D12" s="163">
        <v>23909</v>
      </c>
      <c r="E12" s="164"/>
      <c r="F12" s="165">
        <v>28367</v>
      </c>
      <c r="G12" s="166"/>
      <c r="H12" s="167"/>
    </row>
    <row r="13" spans="1:8" x14ac:dyDescent="0.15">
      <c r="A13" s="148"/>
      <c r="B13" s="153"/>
      <c r="C13" s="169"/>
      <c r="D13" s="170">
        <v>56242</v>
      </c>
      <c r="E13" s="171"/>
      <c r="F13" s="172">
        <v>53518</v>
      </c>
      <c r="G13" s="173"/>
      <c r="H13" s="159"/>
    </row>
    <row r="14" spans="1:8" x14ac:dyDescent="0.15">
      <c r="A14" s="160"/>
      <c r="B14" s="161"/>
      <c r="C14" s="162"/>
      <c r="D14" s="163">
        <v>35848</v>
      </c>
      <c r="E14" s="164"/>
      <c r="F14" s="165">
        <v>29930</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3.84</v>
      </c>
      <c r="C19" s="174">
        <f>ROUND(VALUE(SUBSTITUTE(実質収支比率等に係る経年分析!G$48,"▲","-")),2)</f>
        <v>3.55</v>
      </c>
      <c r="D19" s="174">
        <f>ROUND(VALUE(SUBSTITUTE(実質収支比率等に係る経年分析!H$48,"▲","-")),2)</f>
        <v>3.25</v>
      </c>
      <c r="E19" s="174">
        <f>ROUND(VALUE(SUBSTITUTE(実質収支比率等に係る経年分析!I$48,"▲","-")),2)</f>
        <v>3.45</v>
      </c>
      <c r="F19" s="174">
        <f>ROUND(VALUE(SUBSTITUTE(実質収支比率等に係る経年分析!J$48,"▲","-")),2)</f>
        <v>3.84</v>
      </c>
    </row>
    <row r="20" spans="1:11" x14ac:dyDescent="0.15">
      <c r="A20" s="174" t="s">
        <v>56</v>
      </c>
      <c r="B20" s="174">
        <f>ROUND(VALUE(SUBSTITUTE(実質収支比率等に係る経年分析!F$47,"▲","-")),2)</f>
        <v>14.71</v>
      </c>
      <c r="C20" s="174">
        <f>ROUND(VALUE(SUBSTITUTE(実質収支比率等に係る経年分析!G$47,"▲","-")),2)</f>
        <v>11.04</v>
      </c>
      <c r="D20" s="174">
        <f>ROUND(VALUE(SUBSTITUTE(実質収支比率等に係る経年分析!H$47,"▲","-")),2)</f>
        <v>8.15</v>
      </c>
      <c r="E20" s="174">
        <f>ROUND(VALUE(SUBSTITUTE(実質収支比率等に係る経年分析!I$47,"▲","-")),2)</f>
        <v>6.15</v>
      </c>
      <c r="F20" s="174">
        <f>ROUND(VALUE(SUBSTITUTE(実質収支比率等に係る経年分析!J$47,"▲","-")),2)</f>
        <v>4.97</v>
      </c>
    </row>
    <row r="21" spans="1:11" x14ac:dyDescent="0.15">
      <c r="A21" s="174" t="s">
        <v>57</v>
      </c>
      <c r="B21" s="174">
        <f>IF(ISNUMBER(VALUE(SUBSTITUTE(実質収支比率等に係る経年分析!F$49,"▲","-"))),ROUND(VALUE(SUBSTITUTE(実質収支比率等に係る経年分析!F$49,"▲","-")),2),NA())</f>
        <v>-1.63</v>
      </c>
      <c r="C21" s="174">
        <f>IF(ISNUMBER(VALUE(SUBSTITUTE(実質収支比率等に係る経年分析!G$49,"▲","-"))),ROUND(VALUE(SUBSTITUTE(実質収支比率等に係る経年分析!G$49,"▲","-")),2),NA())</f>
        <v>-3.99</v>
      </c>
      <c r="D21" s="174">
        <f>IF(ISNUMBER(VALUE(SUBSTITUTE(実質収支比率等に係る経年分析!H$49,"▲","-"))),ROUND(VALUE(SUBSTITUTE(実質収支比率等に係る経年分析!H$49,"▲","-")),2),NA())</f>
        <v>-2.89</v>
      </c>
      <c r="E21" s="174">
        <f>IF(ISNUMBER(VALUE(SUBSTITUTE(実質収支比率等に係る経年分析!I$49,"▲","-"))),ROUND(VALUE(SUBSTITUTE(実質収支比率等に係る経年分析!I$49,"▲","-")),2),NA())</f>
        <v>-1.5</v>
      </c>
      <c r="F21" s="174">
        <f>IF(ISNUMBER(VALUE(SUBSTITUTE(実質収支比率等に係る経年分析!J$49,"▲","-"))),ROUND(VALUE(SUBSTITUTE(実質収支比率等に係る経年分析!J$49,"▲","-")),2),NA())</f>
        <v>-0.98</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平尾墓園事業特別会計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工業用地造成事業特別会計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0.21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0.14000000000000001</v>
      </c>
    </row>
    <row r="31" spans="1:11" x14ac:dyDescent="0.15">
      <c r="A31" s="175" t="str">
        <f>IF(連結実質赤字比率に係る赤字・黒字の構成分析!C$39="",NA(),連結実質赤字比率に係る赤字・黒字の構成分析!C$39)</f>
        <v>後期高齢者医療事業特別会計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0.28999999999999998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0.28999999999999998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0.33</v>
      </c>
    </row>
    <row r="32" spans="1:11" x14ac:dyDescent="0.15">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1.18</v>
      </c>
    </row>
    <row r="33" spans="1:16" x14ac:dyDescent="0.15">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3.63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3.32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3.24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3.44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3.26</v>
      </c>
    </row>
    <row r="34" spans="1:16" x14ac:dyDescent="0.15">
      <c r="A34" s="175" t="str">
        <f>IF(連結実質赤字比率に係る赤字・黒字の構成分析!C$36="",NA(),連結実質赤字比率に係る赤字・黒字の構成分析!C$36)</f>
        <v>公共下水道事業会計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1.41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2.67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2.79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3.47</v>
      </c>
    </row>
    <row r="35" spans="1:16" x14ac:dyDescent="0.15">
      <c r="A35" s="175" t="str">
        <f>IF(連結実質赤字比率に係る赤字・黒字の構成分析!C$35="",NA(),連結実質赤字比率に係る赤字・黒字の構成分析!C$35)</f>
        <v>工業用水道事業会計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4.6399999999999997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4.82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3.56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3.71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3.77</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7.28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7.22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7.74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6.56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7.32</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5682</v>
      </c>
      <c r="E42" s="176"/>
      <c r="F42" s="176"/>
      <c r="G42" s="176">
        <f>'実質公債費比率（分子）の構造'!L$52</f>
        <v>5551</v>
      </c>
      <c r="H42" s="176"/>
      <c r="I42" s="176"/>
      <c r="J42" s="176">
        <f>'実質公債費比率（分子）の構造'!M$52</f>
        <v>5447</v>
      </c>
      <c r="K42" s="176"/>
      <c r="L42" s="176"/>
      <c r="M42" s="176">
        <f>'実質公債費比率（分子）の構造'!N$52</f>
        <v>5371</v>
      </c>
      <c r="N42" s="176"/>
      <c r="O42" s="176"/>
      <c r="P42" s="176">
        <f>'実質公債費比率（分子）の構造'!O$52</f>
        <v>5267</v>
      </c>
    </row>
    <row r="43" spans="1:16" x14ac:dyDescent="0.15">
      <c r="A43" s="176" t="s">
        <v>17</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65</v>
      </c>
      <c r="B44" s="176">
        <f>'実質公債費比率（分子）の構造'!K$50</f>
        <v>9</v>
      </c>
      <c r="C44" s="176"/>
      <c r="D44" s="176"/>
      <c r="E44" s="176">
        <f>'実質公債費比率（分子）の構造'!L$50</f>
        <v>7</v>
      </c>
      <c r="F44" s="176"/>
      <c r="G44" s="176"/>
      <c r="H44" s="176">
        <f>'実質公債費比率（分子）の構造'!M$50</f>
        <v>5</v>
      </c>
      <c r="I44" s="176"/>
      <c r="J44" s="176"/>
      <c r="K44" s="176">
        <f>'実質公債費比率（分子）の構造'!N$50</f>
        <v>4</v>
      </c>
      <c r="L44" s="176"/>
      <c r="M44" s="176"/>
      <c r="N44" s="176">
        <f>'実質公債費比率（分子）の構造'!O$50</f>
        <v>2</v>
      </c>
      <c r="O44" s="176"/>
      <c r="P44" s="176"/>
    </row>
    <row r="45" spans="1:16" x14ac:dyDescent="0.15">
      <c r="A45" s="176" t="s">
        <v>66</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67</v>
      </c>
      <c r="B46" s="176">
        <f>'実質公債費比率（分子）の構造'!K$48</f>
        <v>1603</v>
      </c>
      <c r="C46" s="176"/>
      <c r="D46" s="176"/>
      <c r="E46" s="176">
        <f>'実質公債費比率（分子）の構造'!L$48</f>
        <v>1435</v>
      </c>
      <c r="F46" s="176"/>
      <c r="G46" s="176"/>
      <c r="H46" s="176">
        <f>'実質公債費比率（分子）の構造'!M$48</f>
        <v>1415</v>
      </c>
      <c r="I46" s="176"/>
      <c r="J46" s="176"/>
      <c r="K46" s="176">
        <f>'実質公債費比率（分子）の構造'!N$48</f>
        <v>1329</v>
      </c>
      <c r="L46" s="176"/>
      <c r="M46" s="176"/>
      <c r="N46" s="176">
        <f>'実質公債費比率（分子）の構造'!O$48</f>
        <v>1226</v>
      </c>
      <c r="O46" s="176"/>
      <c r="P46" s="176"/>
    </row>
    <row r="47" spans="1:16" x14ac:dyDescent="0.15">
      <c r="A47" s="176" t="s">
        <v>13</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68</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69</v>
      </c>
      <c r="B49" s="176">
        <f>'実質公債費比率（分子）の構造'!K$45</f>
        <v>4368</v>
      </c>
      <c r="C49" s="176"/>
      <c r="D49" s="176"/>
      <c r="E49" s="176">
        <f>'実質公債費比率（分子）の構造'!L$45</f>
        <v>4422</v>
      </c>
      <c r="F49" s="176"/>
      <c r="G49" s="176"/>
      <c r="H49" s="176">
        <f>'実質公債費比率（分子）の構造'!M$45</f>
        <v>4383</v>
      </c>
      <c r="I49" s="176"/>
      <c r="J49" s="176"/>
      <c r="K49" s="176">
        <f>'実質公債費比率（分子）の構造'!N$45</f>
        <v>4553</v>
      </c>
      <c r="L49" s="176"/>
      <c r="M49" s="176"/>
      <c r="N49" s="176">
        <f>'実質公債費比率（分子）の構造'!O$45</f>
        <v>4760</v>
      </c>
      <c r="O49" s="176"/>
      <c r="P49" s="176"/>
    </row>
    <row r="50" spans="1:16" x14ac:dyDescent="0.15">
      <c r="A50" s="176" t="s">
        <v>70</v>
      </c>
      <c r="B50" s="176" t="e">
        <f>NA()</f>
        <v>#N/A</v>
      </c>
      <c r="C50" s="176">
        <f>IF(ISNUMBER('実質公債費比率（分子）の構造'!K$53),'実質公債費比率（分子）の構造'!K$53,NA())</f>
        <v>298</v>
      </c>
      <c r="D50" s="176" t="e">
        <f>NA()</f>
        <v>#N/A</v>
      </c>
      <c r="E50" s="176" t="e">
        <f>NA()</f>
        <v>#N/A</v>
      </c>
      <c r="F50" s="176">
        <f>IF(ISNUMBER('実質公債費比率（分子）の構造'!L$53),'実質公債費比率（分子）の構造'!L$53,NA())</f>
        <v>313</v>
      </c>
      <c r="G50" s="176" t="e">
        <f>NA()</f>
        <v>#N/A</v>
      </c>
      <c r="H50" s="176" t="e">
        <f>NA()</f>
        <v>#N/A</v>
      </c>
      <c r="I50" s="176">
        <f>IF(ISNUMBER('実質公債費比率（分子）の構造'!M$53),'実質公債費比率（分子）の構造'!M$53,NA())</f>
        <v>356</v>
      </c>
      <c r="J50" s="176" t="e">
        <f>NA()</f>
        <v>#N/A</v>
      </c>
      <c r="K50" s="176" t="e">
        <f>NA()</f>
        <v>#N/A</v>
      </c>
      <c r="L50" s="176">
        <f>IF(ISNUMBER('実質公債費比率（分子）の構造'!N$53),'実質公債費比率（分子）の構造'!N$53,NA())</f>
        <v>515</v>
      </c>
      <c r="M50" s="176" t="e">
        <f>NA()</f>
        <v>#N/A</v>
      </c>
      <c r="N50" s="176" t="e">
        <f>NA()</f>
        <v>#N/A</v>
      </c>
      <c r="O50" s="176">
        <f>IF(ISNUMBER('実質公債費比率（分子）の構造'!O$53),'実質公債費比率（分子）の構造'!O$53,NA())</f>
        <v>721</v>
      </c>
      <c r="P50" s="176" t="e">
        <f>NA()</f>
        <v>#N/A</v>
      </c>
    </row>
    <row r="53" spans="1:16" x14ac:dyDescent="0.15">
      <c r="A53" s="144" t="s">
        <v>71</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72</v>
      </c>
      <c r="C55" s="175"/>
      <c r="D55" s="175" t="s">
        <v>73</v>
      </c>
      <c r="E55" s="175" t="s">
        <v>72</v>
      </c>
      <c r="F55" s="175"/>
      <c r="G55" s="175" t="s">
        <v>73</v>
      </c>
      <c r="H55" s="175" t="s">
        <v>72</v>
      </c>
      <c r="I55" s="175"/>
      <c r="J55" s="175" t="s">
        <v>73</v>
      </c>
      <c r="K55" s="175" t="s">
        <v>72</v>
      </c>
      <c r="L55" s="175"/>
      <c r="M55" s="175" t="s">
        <v>73</v>
      </c>
      <c r="N55" s="175" t="s">
        <v>72</v>
      </c>
      <c r="O55" s="175"/>
      <c r="P55" s="175" t="s">
        <v>73</v>
      </c>
    </row>
    <row r="56" spans="1:16" x14ac:dyDescent="0.15">
      <c r="A56" s="175" t="s">
        <v>44</v>
      </c>
      <c r="B56" s="175"/>
      <c r="C56" s="175"/>
      <c r="D56" s="175">
        <f>'将来負担比率（分子）の構造'!I$52</f>
        <v>50765</v>
      </c>
      <c r="E56" s="175"/>
      <c r="F56" s="175"/>
      <c r="G56" s="175">
        <f>'将来負担比率（分子）の構造'!J$52</f>
        <v>51925</v>
      </c>
      <c r="H56" s="175"/>
      <c r="I56" s="175"/>
      <c r="J56" s="175">
        <f>'将来負担比率（分子）の構造'!K$52</f>
        <v>50968</v>
      </c>
      <c r="K56" s="175"/>
      <c r="L56" s="175"/>
      <c r="M56" s="175">
        <f>'将来負担比率（分子）の構造'!L$52</f>
        <v>49810</v>
      </c>
      <c r="N56" s="175"/>
      <c r="O56" s="175"/>
      <c r="P56" s="175">
        <f>'将来負担比率（分子）の構造'!M$52</f>
        <v>47633</v>
      </c>
    </row>
    <row r="57" spans="1:16" x14ac:dyDescent="0.15">
      <c r="A57" s="175" t="s">
        <v>43</v>
      </c>
      <c r="B57" s="175"/>
      <c r="C57" s="175"/>
      <c r="D57" s="175">
        <f>'将来負担比率（分子）の構造'!I$51</f>
        <v>18501</v>
      </c>
      <c r="E57" s="175"/>
      <c r="F57" s="175"/>
      <c r="G57" s="175">
        <f>'将来負担比率（分子）の構造'!J$51</f>
        <v>19094</v>
      </c>
      <c r="H57" s="175"/>
      <c r="I57" s="175"/>
      <c r="J57" s="175">
        <f>'将来負担比率（分子）の構造'!K$51</f>
        <v>18982</v>
      </c>
      <c r="K57" s="175"/>
      <c r="L57" s="175"/>
      <c r="M57" s="175">
        <f>'将来負担比率（分子）の構造'!L$51</f>
        <v>20533</v>
      </c>
      <c r="N57" s="175"/>
      <c r="O57" s="175"/>
      <c r="P57" s="175">
        <f>'将来負担比率（分子）の構造'!M$51</f>
        <v>22029</v>
      </c>
    </row>
    <row r="58" spans="1:16" x14ac:dyDescent="0.15">
      <c r="A58" s="175" t="s">
        <v>42</v>
      </c>
      <c r="B58" s="175"/>
      <c r="C58" s="175"/>
      <c r="D58" s="175">
        <f>'将来負担比率（分子）の構造'!I$50</f>
        <v>9226</v>
      </c>
      <c r="E58" s="175"/>
      <c r="F58" s="175"/>
      <c r="G58" s="175">
        <f>'将来負担比率（分子）の構造'!J$50</f>
        <v>8200</v>
      </c>
      <c r="H58" s="175"/>
      <c r="I58" s="175"/>
      <c r="J58" s="175">
        <f>'将来負担比率（分子）の構造'!K$50</f>
        <v>7209</v>
      </c>
      <c r="K58" s="175"/>
      <c r="L58" s="175"/>
      <c r="M58" s="175">
        <f>'将来負担比率（分子）の構造'!L$50</f>
        <v>8483</v>
      </c>
      <c r="N58" s="175"/>
      <c r="O58" s="175"/>
      <c r="P58" s="175">
        <f>'将来負担比率（分子）の構造'!M$50</f>
        <v>7410</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7730</v>
      </c>
      <c r="C62" s="175"/>
      <c r="D62" s="175"/>
      <c r="E62" s="175">
        <f>'将来負担比率（分子）の構造'!J$45</f>
        <v>7646</v>
      </c>
      <c r="F62" s="175"/>
      <c r="G62" s="175"/>
      <c r="H62" s="175">
        <f>'将来負担比率（分子）の構造'!K$45</f>
        <v>7382</v>
      </c>
      <c r="I62" s="175"/>
      <c r="J62" s="175"/>
      <c r="K62" s="175">
        <f>'将来負担比率（分子）の構造'!L$45</f>
        <v>7187</v>
      </c>
      <c r="L62" s="175"/>
      <c r="M62" s="175"/>
      <c r="N62" s="175">
        <f>'将来負担比率（分子）の構造'!M$45</f>
        <v>6931</v>
      </c>
      <c r="O62" s="175"/>
      <c r="P62" s="175"/>
    </row>
    <row r="63" spans="1:16" x14ac:dyDescent="0.15">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34</v>
      </c>
      <c r="B64" s="175">
        <f>'将来負担比率（分子）の構造'!I$43</f>
        <v>21942</v>
      </c>
      <c r="C64" s="175"/>
      <c r="D64" s="175"/>
      <c r="E64" s="175">
        <f>'将来負担比率（分子）の構造'!J$43</f>
        <v>21399</v>
      </c>
      <c r="F64" s="175"/>
      <c r="G64" s="175"/>
      <c r="H64" s="175">
        <f>'将来負担比率（分子）の構造'!K$43</f>
        <v>21020</v>
      </c>
      <c r="I64" s="175"/>
      <c r="J64" s="175"/>
      <c r="K64" s="175">
        <f>'将来負担比率（分子）の構造'!L$43</f>
        <v>20446</v>
      </c>
      <c r="L64" s="175"/>
      <c r="M64" s="175"/>
      <c r="N64" s="175">
        <f>'将来負担比率（分子）の構造'!M$43</f>
        <v>18769</v>
      </c>
      <c r="O64" s="175"/>
      <c r="P64" s="175"/>
    </row>
    <row r="65" spans="1:16" x14ac:dyDescent="0.15">
      <c r="A65" s="175" t="s">
        <v>33</v>
      </c>
      <c r="B65" s="175">
        <f>'将来負担比率（分子）の構造'!I$42</f>
        <v>22</v>
      </c>
      <c r="C65" s="175"/>
      <c r="D65" s="175"/>
      <c r="E65" s="175">
        <f>'将来負担比率（分子）の構造'!J$42</f>
        <v>15</v>
      </c>
      <c r="F65" s="175"/>
      <c r="G65" s="175"/>
      <c r="H65" s="175">
        <f>'将来負担比率（分子）の構造'!K$42</f>
        <v>10</v>
      </c>
      <c r="I65" s="175"/>
      <c r="J65" s="175"/>
      <c r="K65" s="175">
        <f>'将来負担比率（分子）の構造'!L$42</f>
        <v>6</v>
      </c>
      <c r="L65" s="175"/>
      <c r="M65" s="175"/>
      <c r="N65" s="175">
        <f>'将来負担比率（分子）の構造'!M$42</f>
        <v>4</v>
      </c>
      <c r="O65" s="175"/>
      <c r="P65" s="175"/>
    </row>
    <row r="66" spans="1:16" x14ac:dyDescent="0.15">
      <c r="A66" s="175" t="s">
        <v>32</v>
      </c>
      <c r="B66" s="175">
        <f>'将来負担比率（分子）の構造'!I$41</f>
        <v>49901</v>
      </c>
      <c r="C66" s="175"/>
      <c r="D66" s="175"/>
      <c r="E66" s="175">
        <f>'将来負担比率（分子）の構造'!J$41</f>
        <v>53359</v>
      </c>
      <c r="F66" s="175"/>
      <c r="G66" s="175"/>
      <c r="H66" s="175">
        <f>'将来負担比率（分子）の構造'!K$41</f>
        <v>53888</v>
      </c>
      <c r="I66" s="175"/>
      <c r="J66" s="175"/>
      <c r="K66" s="175">
        <f>'将来負担比率（分子）の構造'!L$41</f>
        <v>54269</v>
      </c>
      <c r="L66" s="175"/>
      <c r="M66" s="175"/>
      <c r="N66" s="175">
        <f>'将来負担比率（分子）の構造'!M$41</f>
        <v>52427</v>
      </c>
      <c r="O66" s="175"/>
      <c r="P66" s="175"/>
    </row>
    <row r="67" spans="1:16" x14ac:dyDescent="0.15">
      <c r="A67" s="175" t="s">
        <v>74</v>
      </c>
      <c r="B67" s="175" t="e">
        <f>NA()</f>
        <v>#N/A</v>
      </c>
      <c r="C67" s="175">
        <f>IF(ISNUMBER('将来負担比率（分子）の構造'!I$53), IF('将来負担比率（分子）の構造'!I$53 &lt; 0, 0, '将来負担比率（分子）の構造'!I$53), NA())</f>
        <v>1103</v>
      </c>
      <c r="D67" s="175" t="e">
        <f>NA()</f>
        <v>#N/A</v>
      </c>
      <c r="E67" s="175" t="e">
        <f>NA()</f>
        <v>#N/A</v>
      </c>
      <c r="F67" s="175">
        <f>IF(ISNUMBER('将来負担比率（分子）の構造'!J$53), IF('将来負担比率（分子）の構造'!J$53 &lt; 0, 0, '将来負担比率（分子）の構造'!J$53), NA())</f>
        <v>3201</v>
      </c>
      <c r="G67" s="175" t="e">
        <f>NA()</f>
        <v>#N/A</v>
      </c>
      <c r="H67" s="175" t="e">
        <f>NA()</f>
        <v>#N/A</v>
      </c>
      <c r="I67" s="175">
        <f>IF(ISNUMBER('将来負担比率（分子）の構造'!K$53), IF('将来負担比率（分子）の構造'!K$53 &lt; 0, 0, '将来負担比率（分子）の構造'!K$53), NA())</f>
        <v>5141</v>
      </c>
      <c r="J67" s="175" t="e">
        <f>NA()</f>
        <v>#N/A</v>
      </c>
      <c r="K67" s="175" t="e">
        <f>NA()</f>
        <v>#N/A</v>
      </c>
      <c r="L67" s="175">
        <f>IF(ISNUMBER('将来負担比率（分子）の構造'!L$53), IF('将来負担比率（分子）の構造'!L$53 &lt; 0, 0, '将来負担比率（分子）の構造'!L$53), NA())</f>
        <v>3082</v>
      </c>
      <c r="M67" s="175" t="e">
        <f>NA()</f>
        <v>#N/A</v>
      </c>
      <c r="N67" s="175" t="e">
        <f>NA()</f>
        <v>#N/A</v>
      </c>
      <c r="O67" s="175">
        <f>IF(ISNUMBER('将来負担比率（分子）の構造'!M$53), IF('将来負担比率（分子）の構造'!M$53 &lt; 0, 0, '将来負担比率（分子）の構造'!M$53), NA())</f>
        <v>1059</v>
      </c>
      <c r="P67" s="175" t="e">
        <f>NA()</f>
        <v>#N/A</v>
      </c>
    </row>
    <row r="70" spans="1:16" x14ac:dyDescent="0.15">
      <c r="A70" s="177" t="s">
        <v>75</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76</v>
      </c>
      <c r="B72" s="179">
        <f>基金残高に係る経年分析!F55</f>
        <v>2262</v>
      </c>
      <c r="C72" s="179">
        <f>基金残高に係る経年分析!G55</f>
        <v>1754</v>
      </c>
      <c r="D72" s="179">
        <f>基金残高に係る経年分析!H55</f>
        <v>1387</v>
      </c>
    </row>
    <row r="73" spans="1:16" x14ac:dyDescent="0.15">
      <c r="A73" s="178" t="s">
        <v>77</v>
      </c>
      <c r="B73" s="179">
        <f>基金残高に係る経年分析!F56</f>
        <v>576</v>
      </c>
      <c r="C73" s="179">
        <f>基金残高に係る経年分析!G56</f>
        <v>1643</v>
      </c>
      <c r="D73" s="179">
        <f>基金残高に係る経年分析!H56</f>
        <v>1144</v>
      </c>
    </row>
    <row r="74" spans="1:16" x14ac:dyDescent="0.15">
      <c r="A74" s="178" t="s">
        <v>78</v>
      </c>
      <c r="B74" s="179">
        <f>基金残高に係る経年分析!F57</f>
        <v>4426</v>
      </c>
      <c r="C74" s="179">
        <f>基金残高に係る経年分析!G57</f>
        <v>5143</v>
      </c>
      <c r="D74" s="179">
        <f>基金残高に係る経年分析!H57</f>
        <v>5003</v>
      </c>
    </row>
  </sheetData>
  <sheetProtection algorithmName="SHA-512" hashValue="+hmkzOVF0nH0gININXRH/neA6tg+OIt4JKTa6ih1NfC4N3Z7NPnsrWI18WfP/hFUpRMYfv6qcJolMXODRKJMaA==" saltValue="PX35z3DnLhNG1krg0pulp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498" t="s">
        <v>79</v>
      </c>
      <c r="C1" s="498"/>
      <c r="D1" s="498"/>
      <c r="E1" s="498"/>
      <c r="F1" s="498"/>
      <c r="G1" s="498"/>
      <c r="H1" s="498"/>
      <c r="I1" s="498"/>
      <c r="J1" s="498"/>
      <c r="K1" s="498"/>
      <c r="L1" s="498"/>
      <c r="M1" s="498"/>
      <c r="N1" s="498"/>
      <c r="O1" s="498"/>
      <c r="P1" s="498"/>
      <c r="Q1" s="498"/>
      <c r="R1" s="498"/>
      <c r="S1" s="498"/>
      <c r="T1" s="498"/>
      <c r="U1" s="498"/>
      <c r="V1" s="498"/>
      <c r="W1" s="498"/>
      <c r="X1" s="498"/>
      <c r="Y1" s="498"/>
      <c r="Z1" s="498"/>
      <c r="AA1" s="498"/>
      <c r="AB1" s="498"/>
      <c r="AC1" s="498"/>
      <c r="AD1" s="498"/>
      <c r="AE1" s="498"/>
      <c r="AF1" s="498"/>
      <c r="AG1" s="498"/>
      <c r="AH1" s="498"/>
      <c r="AI1" s="498"/>
      <c r="AJ1" s="498"/>
      <c r="AK1" s="498"/>
      <c r="AL1" s="498"/>
      <c r="AM1" s="498"/>
      <c r="AN1" s="498"/>
      <c r="AO1" s="498"/>
      <c r="AP1" s="498"/>
      <c r="AQ1" s="498"/>
      <c r="AR1" s="498"/>
      <c r="AS1" s="498"/>
      <c r="AT1" s="498"/>
      <c r="AU1" s="498"/>
      <c r="AV1" s="498"/>
      <c r="AW1" s="498"/>
      <c r="AX1" s="498"/>
      <c r="AY1" s="498"/>
      <c r="AZ1" s="498"/>
      <c r="BA1" s="498"/>
      <c r="BB1" s="498"/>
      <c r="BC1" s="498"/>
      <c r="BD1" s="498"/>
      <c r="BE1" s="498"/>
      <c r="BF1" s="498"/>
      <c r="BG1" s="498"/>
      <c r="BH1" s="498"/>
      <c r="BI1" s="498"/>
      <c r="BJ1" s="498"/>
      <c r="BK1" s="498"/>
      <c r="BL1" s="498"/>
      <c r="BM1" s="498"/>
      <c r="BN1" s="498"/>
      <c r="BO1" s="498"/>
      <c r="BP1" s="498"/>
      <c r="BQ1" s="498"/>
      <c r="BR1" s="498"/>
      <c r="BS1" s="498"/>
      <c r="BT1" s="498"/>
      <c r="BU1" s="498"/>
      <c r="BV1" s="498"/>
      <c r="BW1" s="498"/>
      <c r="BX1" s="498"/>
      <c r="BY1" s="498"/>
      <c r="BZ1" s="498"/>
      <c r="CA1" s="498"/>
      <c r="CB1" s="498"/>
      <c r="CC1" s="498"/>
      <c r="CD1" s="498"/>
      <c r="CE1" s="498"/>
      <c r="CF1" s="498"/>
      <c r="CG1" s="498"/>
      <c r="CH1" s="498"/>
      <c r="CI1" s="498"/>
      <c r="CJ1" s="498"/>
      <c r="CK1" s="498"/>
      <c r="CL1" s="498"/>
      <c r="CM1" s="498"/>
      <c r="CN1" s="498"/>
      <c r="CO1" s="498"/>
      <c r="CP1" s="498"/>
      <c r="CQ1" s="498"/>
      <c r="CR1" s="498"/>
      <c r="CS1" s="498"/>
      <c r="CT1" s="498"/>
      <c r="CU1" s="498"/>
      <c r="CV1" s="498"/>
      <c r="CW1" s="498"/>
      <c r="CX1" s="498"/>
      <c r="CY1" s="498"/>
      <c r="CZ1" s="498"/>
      <c r="DA1" s="498"/>
      <c r="DB1" s="498"/>
      <c r="DC1" s="498"/>
      <c r="DD1" s="498"/>
      <c r="DE1" s="498"/>
      <c r="DF1" s="498"/>
      <c r="DG1" s="498"/>
      <c r="DH1" s="498"/>
      <c r="DI1" s="498"/>
      <c r="DJ1" s="181"/>
      <c r="DK1" s="181"/>
      <c r="DL1" s="181"/>
      <c r="DM1" s="181"/>
      <c r="DN1" s="181"/>
      <c r="DO1" s="181"/>
    </row>
    <row r="2" spans="1:119" ht="24.75" thickBot="1" x14ac:dyDescent="0.2">
      <c r="B2" s="182" t="s">
        <v>80</v>
      </c>
      <c r="C2" s="182"/>
      <c r="D2" s="183"/>
    </row>
    <row r="3" spans="1:119" ht="18.75" customHeight="1" thickBot="1" x14ac:dyDescent="0.2">
      <c r="A3" s="181"/>
      <c r="B3" s="499" t="s">
        <v>81</v>
      </c>
      <c r="C3" s="500"/>
      <c r="D3" s="500"/>
      <c r="E3" s="501"/>
      <c r="F3" s="501"/>
      <c r="G3" s="501"/>
      <c r="H3" s="501"/>
      <c r="I3" s="501"/>
      <c r="J3" s="501"/>
      <c r="K3" s="501"/>
      <c r="L3" s="501" t="s">
        <v>82</v>
      </c>
      <c r="M3" s="501"/>
      <c r="N3" s="501"/>
      <c r="O3" s="501"/>
      <c r="P3" s="501"/>
      <c r="Q3" s="501"/>
      <c r="R3" s="508"/>
      <c r="S3" s="508"/>
      <c r="T3" s="508"/>
      <c r="U3" s="508"/>
      <c r="V3" s="509"/>
      <c r="W3" s="483" t="s">
        <v>83</v>
      </c>
      <c r="X3" s="484"/>
      <c r="Y3" s="484"/>
      <c r="Z3" s="484"/>
      <c r="AA3" s="484"/>
      <c r="AB3" s="500"/>
      <c r="AC3" s="508" t="s">
        <v>84</v>
      </c>
      <c r="AD3" s="484"/>
      <c r="AE3" s="484"/>
      <c r="AF3" s="484"/>
      <c r="AG3" s="484"/>
      <c r="AH3" s="484"/>
      <c r="AI3" s="484"/>
      <c r="AJ3" s="484"/>
      <c r="AK3" s="484"/>
      <c r="AL3" s="485"/>
      <c r="AM3" s="483" t="s">
        <v>85</v>
      </c>
      <c r="AN3" s="484"/>
      <c r="AO3" s="484"/>
      <c r="AP3" s="484"/>
      <c r="AQ3" s="484"/>
      <c r="AR3" s="484"/>
      <c r="AS3" s="484"/>
      <c r="AT3" s="484"/>
      <c r="AU3" s="484"/>
      <c r="AV3" s="484"/>
      <c r="AW3" s="484"/>
      <c r="AX3" s="485"/>
      <c r="AY3" s="520" t="s">
        <v>1</v>
      </c>
      <c r="AZ3" s="521"/>
      <c r="BA3" s="521"/>
      <c r="BB3" s="521"/>
      <c r="BC3" s="521"/>
      <c r="BD3" s="521"/>
      <c r="BE3" s="521"/>
      <c r="BF3" s="521"/>
      <c r="BG3" s="521"/>
      <c r="BH3" s="521"/>
      <c r="BI3" s="521"/>
      <c r="BJ3" s="521"/>
      <c r="BK3" s="521"/>
      <c r="BL3" s="521"/>
      <c r="BM3" s="522"/>
      <c r="BN3" s="483" t="s">
        <v>86</v>
      </c>
      <c r="BO3" s="484"/>
      <c r="BP3" s="484"/>
      <c r="BQ3" s="484"/>
      <c r="BR3" s="484"/>
      <c r="BS3" s="484"/>
      <c r="BT3" s="484"/>
      <c r="BU3" s="485"/>
      <c r="BV3" s="483" t="s">
        <v>87</v>
      </c>
      <c r="BW3" s="484"/>
      <c r="BX3" s="484"/>
      <c r="BY3" s="484"/>
      <c r="BZ3" s="484"/>
      <c r="CA3" s="484"/>
      <c r="CB3" s="484"/>
      <c r="CC3" s="485"/>
      <c r="CD3" s="520" t="s">
        <v>1</v>
      </c>
      <c r="CE3" s="521"/>
      <c r="CF3" s="521"/>
      <c r="CG3" s="521"/>
      <c r="CH3" s="521"/>
      <c r="CI3" s="521"/>
      <c r="CJ3" s="521"/>
      <c r="CK3" s="521"/>
      <c r="CL3" s="521"/>
      <c r="CM3" s="521"/>
      <c r="CN3" s="521"/>
      <c r="CO3" s="521"/>
      <c r="CP3" s="521"/>
      <c r="CQ3" s="521"/>
      <c r="CR3" s="521"/>
      <c r="CS3" s="522"/>
      <c r="CT3" s="483" t="s">
        <v>88</v>
      </c>
      <c r="CU3" s="484"/>
      <c r="CV3" s="484"/>
      <c r="CW3" s="484"/>
      <c r="CX3" s="484"/>
      <c r="CY3" s="484"/>
      <c r="CZ3" s="484"/>
      <c r="DA3" s="485"/>
      <c r="DB3" s="483" t="s">
        <v>89</v>
      </c>
      <c r="DC3" s="484"/>
      <c r="DD3" s="484"/>
      <c r="DE3" s="484"/>
      <c r="DF3" s="484"/>
      <c r="DG3" s="484"/>
      <c r="DH3" s="484"/>
      <c r="DI3" s="485"/>
    </row>
    <row r="4" spans="1:119" ht="18.75" customHeight="1" x14ac:dyDescent="0.15">
      <c r="A4" s="181"/>
      <c r="B4" s="502"/>
      <c r="C4" s="503"/>
      <c r="D4" s="503"/>
      <c r="E4" s="504"/>
      <c r="F4" s="504"/>
      <c r="G4" s="504"/>
      <c r="H4" s="504"/>
      <c r="I4" s="504"/>
      <c r="J4" s="504"/>
      <c r="K4" s="504"/>
      <c r="L4" s="504"/>
      <c r="M4" s="504"/>
      <c r="N4" s="504"/>
      <c r="O4" s="504"/>
      <c r="P4" s="504"/>
      <c r="Q4" s="504"/>
      <c r="R4" s="510"/>
      <c r="S4" s="510"/>
      <c r="T4" s="510"/>
      <c r="U4" s="510"/>
      <c r="V4" s="511"/>
      <c r="W4" s="514"/>
      <c r="X4" s="515"/>
      <c r="Y4" s="515"/>
      <c r="Z4" s="515"/>
      <c r="AA4" s="515"/>
      <c r="AB4" s="503"/>
      <c r="AC4" s="510"/>
      <c r="AD4" s="515"/>
      <c r="AE4" s="515"/>
      <c r="AF4" s="515"/>
      <c r="AG4" s="515"/>
      <c r="AH4" s="515"/>
      <c r="AI4" s="515"/>
      <c r="AJ4" s="515"/>
      <c r="AK4" s="515"/>
      <c r="AL4" s="518"/>
      <c r="AM4" s="516"/>
      <c r="AN4" s="517"/>
      <c r="AO4" s="517"/>
      <c r="AP4" s="517"/>
      <c r="AQ4" s="517"/>
      <c r="AR4" s="517"/>
      <c r="AS4" s="517"/>
      <c r="AT4" s="517"/>
      <c r="AU4" s="517"/>
      <c r="AV4" s="517"/>
      <c r="AW4" s="517"/>
      <c r="AX4" s="519"/>
      <c r="AY4" s="486" t="s">
        <v>90</v>
      </c>
      <c r="AZ4" s="487"/>
      <c r="BA4" s="487"/>
      <c r="BB4" s="487"/>
      <c r="BC4" s="487"/>
      <c r="BD4" s="487"/>
      <c r="BE4" s="487"/>
      <c r="BF4" s="487"/>
      <c r="BG4" s="487"/>
      <c r="BH4" s="487"/>
      <c r="BI4" s="487"/>
      <c r="BJ4" s="487"/>
      <c r="BK4" s="487"/>
      <c r="BL4" s="487"/>
      <c r="BM4" s="488"/>
      <c r="BN4" s="489">
        <v>53409897</v>
      </c>
      <c r="BO4" s="490"/>
      <c r="BP4" s="490"/>
      <c r="BQ4" s="490"/>
      <c r="BR4" s="490"/>
      <c r="BS4" s="490"/>
      <c r="BT4" s="490"/>
      <c r="BU4" s="491"/>
      <c r="BV4" s="489">
        <v>58143712</v>
      </c>
      <c r="BW4" s="490"/>
      <c r="BX4" s="490"/>
      <c r="BY4" s="490"/>
      <c r="BZ4" s="490"/>
      <c r="CA4" s="490"/>
      <c r="CB4" s="490"/>
      <c r="CC4" s="491"/>
      <c r="CD4" s="492" t="s">
        <v>91</v>
      </c>
      <c r="CE4" s="493"/>
      <c r="CF4" s="493"/>
      <c r="CG4" s="493"/>
      <c r="CH4" s="493"/>
      <c r="CI4" s="493"/>
      <c r="CJ4" s="493"/>
      <c r="CK4" s="493"/>
      <c r="CL4" s="493"/>
      <c r="CM4" s="493"/>
      <c r="CN4" s="493"/>
      <c r="CO4" s="493"/>
      <c r="CP4" s="493"/>
      <c r="CQ4" s="493"/>
      <c r="CR4" s="493"/>
      <c r="CS4" s="494"/>
      <c r="CT4" s="495">
        <v>3.8</v>
      </c>
      <c r="CU4" s="496"/>
      <c r="CV4" s="496"/>
      <c r="CW4" s="496"/>
      <c r="CX4" s="496"/>
      <c r="CY4" s="496"/>
      <c r="CZ4" s="496"/>
      <c r="DA4" s="497"/>
      <c r="DB4" s="495">
        <v>3.4</v>
      </c>
      <c r="DC4" s="496"/>
      <c r="DD4" s="496"/>
      <c r="DE4" s="496"/>
      <c r="DF4" s="496"/>
      <c r="DG4" s="496"/>
      <c r="DH4" s="496"/>
      <c r="DI4" s="497"/>
    </row>
    <row r="5" spans="1:119" ht="18.75" customHeight="1" x14ac:dyDescent="0.15">
      <c r="A5" s="181"/>
      <c r="B5" s="505"/>
      <c r="C5" s="506"/>
      <c r="D5" s="506"/>
      <c r="E5" s="507"/>
      <c r="F5" s="507"/>
      <c r="G5" s="507"/>
      <c r="H5" s="507"/>
      <c r="I5" s="507"/>
      <c r="J5" s="507"/>
      <c r="K5" s="507"/>
      <c r="L5" s="507"/>
      <c r="M5" s="507"/>
      <c r="N5" s="507"/>
      <c r="O5" s="507"/>
      <c r="P5" s="507"/>
      <c r="Q5" s="507"/>
      <c r="R5" s="512"/>
      <c r="S5" s="512"/>
      <c r="T5" s="512"/>
      <c r="U5" s="512"/>
      <c r="V5" s="513"/>
      <c r="W5" s="516"/>
      <c r="X5" s="517"/>
      <c r="Y5" s="517"/>
      <c r="Z5" s="517"/>
      <c r="AA5" s="517"/>
      <c r="AB5" s="506"/>
      <c r="AC5" s="512"/>
      <c r="AD5" s="517"/>
      <c r="AE5" s="517"/>
      <c r="AF5" s="517"/>
      <c r="AG5" s="517"/>
      <c r="AH5" s="517"/>
      <c r="AI5" s="517"/>
      <c r="AJ5" s="517"/>
      <c r="AK5" s="517"/>
      <c r="AL5" s="519"/>
      <c r="AM5" s="555" t="s">
        <v>92</v>
      </c>
      <c r="AN5" s="556"/>
      <c r="AO5" s="556"/>
      <c r="AP5" s="556"/>
      <c r="AQ5" s="556"/>
      <c r="AR5" s="556"/>
      <c r="AS5" s="556"/>
      <c r="AT5" s="557"/>
      <c r="AU5" s="558" t="s">
        <v>93</v>
      </c>
      <c r="AV5" s="559"/>
      <c r="AW5" s="559"/>
      <c r="AX5" s="559"/>
      <c r="AY5" s="560" t="s">
        <v>94</v>
      </c>
      <c r="AZ5" s="561"/>
      <c r="BA5" s="561"/>
      <c r="BB5" s="561"/>
      <c r="BC5" s="561"/>
      <c r="BD5" s="561"/>
      <c r="BE5" s="561"/>
      <c r="BF5" s="561"/>
      <c r="BG5" s="561"/>
      <c r="BH5" s="561"/>
      <c r="BI5" s="561"/>
      <c r="BJ5" s="561"/>
      <c r="BK5" s="561"/>
      <c r="BL5" s="561"/>
      <c r="BM5" s="562"/>
      <c r="BN5" s="526">
        <v>52168573</v>
      </c>
      <c r="BO5" s="527"/>
      <c r="BP5" s="527"/>
      <c r="BQ5" s="527"/>
      <c r="BR5" s="527"/>
      <c r="BS5" s="527"/>
      <c r="BT5" s="527"/>
      <c r="BU5" s="528"/>
      <c r="BV5" s="526">
        <v>57052076</v>
      </c>
      <c r="BW5" s="527"/>
      <c r="BX5" s="527"/>
      <c r="BY5" s="527"/>
      <c r="BZ5" s="527"/>
      <c r="CA5" s="527"/>
      <c r="CB5" s="527"/>
      <c r="CC5" s="528"/>
      <c r="CD5" s="529" t="s">
        <v>95</v>
      </c>
      <c r="CE5" s="530"/>
      <c r="CF5" s="530"/>
      <c r="CG5" s="530"/>
      <c r="CH5" s="530"/>
      <c r="CI5" s="530"/>
      <c r="CJ5" s="530"/>
      <c r="CK5" s="530"/>
      <c r="CL5" s="530"/>
      <c r="CM5" s="530"/>
      <c r="CN5" s="530"/>
      <c r="CO5" s="530"/>
      <c r="CP5" s="530"/>
      <c r="CQ5" s="530"/>
      <c r="CR5" s="530"/>
      <c r="CS5" s="531"/>
      <c r="CT5" s="523">
        <v>80.599999999999994</v>
      </c>
      <c r="CU5" s="524"/>
      <c r="CV5" s="524"/>
      <c r="CW5" s="524"/>
      <c r="CX5" s="524"/>
      <c r="CY5" s="524"/>
      <c r="CZ5" s="524"/>
      <c r="DA5" s="525"/>
      <c r="DB5" s="523">
        <v>75.2</v>
      </c>
      <c r="DC5" s="524"/>
      <c r="DD5" s="524"/>
      <c r="DE5" s="524"/>
      <c r="DF5" s="524"/>
      <c r="DG5" s="524"/>
      <c r="DH5" s="524"/>
      <c r="DI5" s="525"/>
    </row>
    <row r="6" spans="1:119" ht="18.75" customHeight="1" x14ac:dyDescent="0.15">
      <c r="A6" s="181"/>
      <c r="B6" s="532" t="s">
        <v>96</v>
      </c>
      <c r="C6" s="533"/>
      <c r="D6" s="533"/>
      <c r="E6" s="534"/>
      <c r="F6" s="534"/>
      <c r="G6" s="534"/>
      <c r="H6" s="534"/>
      <c r="I6" s="534"/>
      <c r="J6" s="534"/>
      <c r="K6" s="534"/>
      <c r="L6" s="534" t="s">
        <v>97</v>
      </c>
      <c r="M6" s="534"/>
      <c r="N6" s="534"/>
      <c r="O6" s="534"/>
      <c r="P6" s="534"/>
      <c r="Q6" s="534"/>
      <c r="R6" s="538"/>
      <c r="S6" s="538"/>
      <c r="T6" s="538"/>
      <c r="U6" s="538"/>
      <c r="V6" s="539"/>
      <c r="W6" s="542" t="s">
        <v>98</v>
      </c>
      <c r="X6" s="543"/>
      <c r="Y6" s="543"/>
      <c r="Z6" s="543"/>
      <c r="AA6" s="543"/>
      <c r="AB6" s="533"/>
      <c r="AC6" s="546" t="s">
        <v>99</v>
      </c>
      <c r="AD6" s="547"/>
      <c r="AE6" s="547"/>
      <c r="AF6" s="547"/>
      <c r="AG6" s="547"/>
      <c r="AH6" s="547"/>
      <c r="AI6" s="547"/>
      <c r="AJ6" s="547"/>
      <c r="AK6" s="547"/>
      <c r="AL6" s="548"/>
      <c r="AM6" s="555" t="s">
        <v>100</v>
      </c>
      <c r="AN6" s="556"/>
      <c r="AO6" s="556"/>
      <c r="AP6" s="556"/>
      <c r="AQ6" s="556"/>
      <c r="AR6" s="556"/>
      <c r="AS6" s="556"/>
      <c r="AT6" s="557"/>
      <c r="AU6" s="558" t="s">
        <v>101</v>
      </c>
      <c r="AV6" s="559"/>
      <c r="AW6" s="559"/>
      <c r="AX6" s="559"/>
      <c r="AY6" s="560" t="s">
        <v>102</v>
      </c>
      <c r="AZ6" s="561"/>
      <c r="BA6" s="561"/>
      <c r="BB6" s="561"/>
      <c r="BC6" s="561"/>
      <c r="BD6" s="561"/>
      <c r="BE6" s="561"/>
      <c r="BF6" s="561"/>
      <c r="BG6" s="561"/>
      <c r="BH6" s="561"/>
      <c r="BI6" s="561"/>
      <c r="BJ6" s="561"/>
      <c r="BK6" s="561"/>
      <c r="BL6" s="561"/>
      <c r="BM6" s="562"/>
      <c r="BN6" s="526">
        <v>1241324</v>
      </c>
      <c r="BO6" s="527"/>
      <c r="BP6" s="527"/>
      <c r="BQ6" s="527"/>
      <c r="BR6" s="527"/>
      <c r="BS6" s="527"/>
      <c r="BT6" s="527"/>
      <c r="BU6" s="528"/>
      <c r="BV6" s="526">
        <v>1091636</v>
      </c>
      <c r="BW6" s="527"/>
      <c r="BX6" s="527"/>
      <c r="BY6" s="527"/>
      <c r="BZ6" s="527"/>
      <c r="CA6" s="527"/>
      <c r="CB6" s="527"/>
      <c r="CC6" s="528"/>
      <c r="CD6" s="529" t="s">
        <v>103</v>
      </c>
      <c r="CE6" s="530"/>
      <c r="CF6" s="530"/>
      <c r="CG6" s="530"/>
      <c r="CH6" s="530"/>
      <c r="CI6" s="530"/>
      <c r="CJ6" s="530"/>
      <c r="CK6" s="530"/>
      <c r="CL6" s="530"/>
      <c r="CM6" s="530"/>
      <c r="CN6" s="530"/>
      <c r="CO6" s="530"/>
      <c r="CP6" s="530"/>
      <c r="CQ6" s="530"/>
      <c r="CR6" s="530"/>
      <c r="CS6" s="531"/>
      <c r="CT6" s="563">
        <v>82.3</v>
      </c>
      <c r="CU6" s="564"/>
      <c r="CV6" s="564"/>
      <c r="CW6" s="564"/>
      <c r="CX6" s="564"/>
      <c r="CY6" s="564"/>
      <c r="CZ6" s="564"/>
      <c r="DA6" s="565"/>
      <c r="DB6" s="563">
        <v>81.099999999999994</v>
      </c>
      <c r="DC6" s="564"/>
      <c r="DD6" s="564"/>
      <c r="DE6" s="564"/>
      <c r="DF6" s="564"/>
      <c r="DG6" s="564"/>
      <c r="DH6" s="564"/>
      <c r="DI6" s="565"/>
    </row>
    <row r="7" spans="1:119" ht="18.75" customHeight="1" x14ac:dyDescent="0.15">
      <c r="A7" s="181"/>
      <c r="B7" s="502"/>
      <c r="C7" s="503"/>
      <c r="D7" s="503"/>
      <c r="E7" s="504"/>
      <c r="F7" s="504"/>
      <c r="G7" s="504"/>
      <c r="H7" s="504"/>
      <c r="I7" s="504"/>
      <c r="J7" s="504"/>
      <c r="K7" s="504"/>
      <c r="L7" s="504"/>
      <c r="M7" s="504"/>
      <c r="N7" s="504"/>
      <c r="O7" s="504"/>
      <c r="P7" s="504"/>
      <c r="Q7" s="504"/>
      <c r="R7" s="510"/>
      <c r="S7" s="510"/>
      <c r="T7" s="510"/>
      <c r="U7" s="510"/>
      <c r="V7" s="511"/>
      <c r="W7" s="514"/>
      <c r="X7" s="515"/>
      <c r="Y7" s="515"/>
      <c r="Z7" s="515"/>
      <c r="AA7" s="515"/>
      <c r="AB7" s="503"/>
      <c r="AC7" s="549"/>
      <c r="AD7" s="550"/>
      <c r="AE7" s="550"/>
      <c r="AF7" s="550"/>
      <c r="AG7" s="550"/>
      <c r="AH7" s="550"/>
      <c r="AI7" s="550"/>
      <c r="AJ7" s="550"/>
      <c r="AK7" s="550"/>
      <c r="AL7" s="551"/>
      <c r="AM7" s="555" t="s">
        <v>104</v>
      </c>
      <c r="AN7" s="556"/>
      <c r="AO7" s="556"/>
      <c r="AP7" s="556"/>
      <c r="AQ7" s="556"/>
      <c r="AR7" s="556"/>
      <c r="AS7" s="556"/>
      <c r="AT7" s="557"/>
      <c r="AU7" s="558" t="s">
        <v>105</v>
      </c>
      <c r="AV7" s="559"/>
      <c r="AW7" s="559"/>
      <c r="AX7" s="559"/>
      <c r="AY7" s="560" t="s">
        <v>106</v>
      </c>
      <c r="AZ7" s="561"/>
      <c r="BA7" s="561"/>
      <c r="BB7" s="561"/>
      <c r="BC7" s="561"/>
      <c r="BD7" s="561"/>
      <c r="BE7" s="561"/>
      <c r="BF7" s="561"/>
      <c r="BG7" s="561"/>
      <c r="BH7" s="561"/>
      <c r="BI7" s="561"/>
      <c r="BJ7" s="561"/>
      <c r="BK7" s="561"/>
      <c r="BL7" s="561"/>
      <c r="BM7" s="562"/>
      <c r="BN7" s="526">
        <v>170654</v>
      </c>
      <c r="BO7" s="527"/>
      <c r="BP7" s="527"/>
      <c r="BQ7" s="527"/>
      <c r="BR7" s="527"/>
      <c r="BS7" s="527"/>
      <c r="BT7" s="527"/>
      <c r="BU7" s="528"/>
      <c r="BV7" s="526">
        <v>107718</v>
      </c>
      <c r="BW7" s="527"/>
      <c r="BX7" s="527"/>
      <c r="BY7" s="527"/>
      <c r="BZ7" s="527"/>
      <c r="CA7" s="527"/>
      <c r="CB7" s="527"/>
      <c r="CC7" s="528"/>
      <c r="CD7" s="529" t="s">
        <v>107</v>
      </c>
      <c r="CE7" s="530"/>
      <c r="CF7" s="530"/>
      <c r="CG7" s="530"/>
      <c r="CH7" s="530"/>
      <c r="CI7" s="530"/>
      <c r="CJ7" s="530"/>
      <c r="CK7" s="530"/>
      <c r="CL7" s="530"/>
      <c r="CM7" s="530"/>
      <c r="CN7" s="530"/>
      <c r="CO7" s="530"/>
      <c r="CP7" s="530"/>
      <c r="CQ7" s="530"/>
      <c r="CR7" s="530"/>
      <c r="CS7" s="531"/>
      <c r="CT7" s="526">
        <v>27874939</v>
      </c>
      <c r="CU7" s="527"/>
      <c r="CV7" s="527"/>
      <c r="CW7" s="527"/>
      <c r="CX7" s="527"/>
      <c r="CY7" s="527"/>
      <c r="CZ7" s="527"/>
      <c r="DA7" s="528"/>
      <c r="DB7" s="526">
        <v>28526491</v>
      </c>
      <c r="DC7" s="527"/>
      <c r="DD7" s="527"/>
      <c r="DE7" s="527"/>
      <c r="DF7" s="527"/>
      <c r="DG7" s="527"/>
      <c r="DH7" s="527"/>
      <c r="DI7" s="528"/>
    </row>
    <row r="8" spans="1:119" ht="18.75" customHeight="1" thickBot="1" x14ac:dyDescent="0.2">
      <c r="A8" s="181"/>
      <c r="B8" s="535"/>
      <c r="C8" s="536"/>
      <c r="D8" s="536"/>
      <c r="E8" s="537"/>
      <c r="F8" s="537"/>
      <c r="G8" s="537"/>
      <c r="H8" s="537"/>
      <c r="I8" s="537"/>
      <c r="J8" s="537"/>
      <c r="K8" s="537"/>
      <c r="L8" s="537"/>
      <c r="M8" s="537"/>
      <c r="N8" s="537"/>
      <c r="O8" s="537"/>
      <c r="P8" s="537"/>
      <c r="Q8" s="537"/>
      <c r="R8" s="540"/>
      <c r="S8" s="540"/>
      <c r="T8" s="540"/>
      <c r="U8" s="540"/>
      <c r="V8" s="541"/>
      <c r="W8" s="544"/>
      <c r="X8" s="545"/>
      <c r="Y8" s="545"/>
      <c r="Z8" s="545"/>
      <c r="AA8" s="545"/>
      <c r="AB8" s="536"/>
      <c r="AC8" s="552"/>
      <c r="AD8" s="553"/>
      <c r="AE8" s="553"/>
      <c r="AF8" s="553"/>
      <c r="AG8" s="553"/>
      <c r="AH8" s="553"/>
      <c r="AI8" s="553"/>
      <c r="AJ8" s="553"/>
      <c r="AK8" s="553"/>
      <c r="AL8" s="554"/>
      <c r="AM8" s="555" t="s">
        <v>108</v>
      </c>
      <c r="AN8" s="556"/>
      <c r="AO8" s="556"/>
      <c r="AP8" s="556"/>
      <c r="AQ8" s="556"/>
      <c r="AR8" s="556"/>
      <c r="AS8" s="556"/>
      <c r="AT8" s="557"/>
      <c r="AU8" s="558" t="s">
        <v>109</v>
      </c>
      <c r="AV8" s="559"/>
      <c r="AW8" s="559"/>
      <c r="AX8" s="559"/>
      <c r="AY8" s="560" t="s">
        <v>110</v>
      </c>
      <c r="AZ8" s="561"/>
      <c r="BA8" s="561"/>
      <c r="BB8" s="561"/>
      <c r="BC8" s="561"/>
      <c r="BD8" s="561"/>
      <c r="BE8" s="561"/>
      <c r="BF8" s="561"/>
      <c r="BG8" s="561"/>
      <c r="BH8" s="561"/>
      <c r="BI8" s="561"/>
      <c r="BJ8" s="561"/>
      <c r="BK8" s="561"/>
      <c r="BL8" s="561"/>
      <c r="BM8" s="562"/>
      <c r="BN8" s="526">
        <v>1070670</v>
      </c>
      <c r="BO8" s="527"/>
      <c r="BP8" s="527"/>
      <c r="BQ8" s="527"/>
      <c r="BR8" s="527"/>
      <c r="BS8" s="527"/>
      <c r="BT8" s="527"/>
      <c r="BU8" s="528"/>
      <c r="BV8" s="526">
        <v>983918</v>
      </c>
      <c r="BW8" s="527"/>
      <c r="BX8" s="527"/>
      <c r="BY8" s="527"/>
      <c r="BZ8" s="527"/>
      <c r="CA8" s="527"/>
      <c r="CB8" s="527"/>
      <c r="CC8" s="528"/>
      <c r="CD8" s="529" t="s">
        <v>111</v>
      </c>
      <c r="CE8" s="530"/>
      <c r="CF8" s="530"/>
      <c r="CG8" s="530"/>
      <c r="CH8" s="530"/>
      <c r="CI8" s="530"/>
      <c r="CJ8" s="530"/>
      <c r="CK8" s="530"/>
      <c r="CL8" s="530"/>
      <c r="CM8" s="530"/>
      <c r="CN8" s="530"/>
      <c r="CO8" s="530"/>
      <c r="CP8" s="530"/>
      <c r="CQ8" s="530"/>
      <c r="CR8" s="530"/>
      <c r="CS8" s="531"/>
      <c r="CT8" s="566">
        <v>0.76</v>
      </c>
      <c r="CU8" s="567"/>
      <c r="CV8" s="567"/>
      <c r="CW8" s="567"/>
      <c r="CX8" s="567"/>
      <c r="CY8" s="567"/>
      <c r="CZ8" s="567"/>
      <c r="DA8" s="568"/>
      <c r="DB8" s="566">
        <v>0.76</v>
      </c>
      <c r="DC8" s="567"/>
      <c r="DD8" s="567"/>
      <c r="DE8" s="567"/>
      <c r="DF8" s="567"/>
      <c r="DG8" s="567"/>
      <c r="DH8" s="567"/>
      <c r="DI8" s="568"/>
    </row>
    <row r="9" spans="1:119" ht="18.75" customHeight="1" thickBot="1" x14ac:dyDescent="0.2">
      <c r="A9" s="181"/>
      <c r="B9" s="520" t="s">
        <v>112</v>
      </c>
      <c r="C9" s="521"/>
      <c r="D9" s="521"/>
      <c r="E9" s="521"/>
      <c r="F9" s="521"/>
      <c r="G9" s="521"/>
      <c r="H9" s="521"/>
      <c r="I9" s="521"/>
      <c r="J9" s="521"/>
      <c r="K9" s="569"/>
      <c r="L9" s="570" t="s">
        <v>113</v>
      </c>
      <c r="M9" s="571"/>
      <c r="N9" s="571"/>
      <c r="O9" s="571"/>
      <c r="P9" s="571"/>
      <c r="Q9" s="572"/>
      <c r="R9" s="573">
        <v>115938</v>
      </c>
      <c r="S9" s="574"/>
      <c r="T9" s="574"/>
      <c r="U9" s="574"/>
      <c r="V9" s="575"/>
      <c r="W9" s="483" t="s">
        <v>114</v>
      </c>
      <c r="X9" s="484"/>
      <c r="Y9" s="484"/>
      <c r="Z9" s="484"/>
      <c r="AA9" s="484"/>
      <c r="AB9" s="484"/>
      <c r="AC9" s="484"/>
      <c r="AD9" s="484"/>
      <c r="AE9" s="484"/>
      <c r="AF9" s="484"/>
      <c r="AG9" s="484"/>
      <c r="AH9" s="484"/>
      <c r="AI9" s="484"/>
      <c r="AJ9" s="484"/>
      <c r="AK9" s="484"/>
      <c r="AL9" s="485"/>
      <c r="AM9" s="555" t="s">
        <v>115</v>
      </c>
      <c r="AN9" s="556"/>
      <c r="AO9" s="556"/>
      <c r="AP9" s="556"/>
      <c r="AQ9" s="556"/>
      <c r="AR9" s="556"/>
      <c r="AS9" s="556"/>
      <c r="AT9" s="557"/>
      <c r="AU9" s="558" t="s">
        <v>93</v>
      </c>
      <c r="AV9" s="559"/>
      <c r="AW9" s="559"/>
      <c r="AX9" s="559"/>
      <c r="AY9" s="560" t="s">
        <v>116</v>
      </c>
      <c r="AZ9" s="561"/>
      <c r="BA9" s="561"/>
      <c r="BB9" s="561"/>
      <c r="BC9" s="561"/>
      <c r="BD9" s="561"/>
      <c r="BE9" s="561"/>
      <c r="BF9" s="561"/>
      <c r="BG9" s="561"/>
      <c r="BH9" s="561"/>
      <c r="BI9" s="561"/>
      <c r="BJ9" s="561"/>
      <c r="BK9" s="561"/>
      <c r="BL9" s="561"/>
      <c r="BM9" s="562"/>
      <c r="BN9" s="526">
        <v>86752</v>
      </c>
      <c r="BO9" s="527"/>
      <c r="BP9" s="527"/>
      <c r="BQ9" s="527"/>
      <c r="BR9" s="527"/>
      <c r="BS9" s="527"/>
      <c r="BT9" s="527"/>
      <c r="BU9" s="528"/>
      <c r="BV9" s="526">
        <v>82341</v>
      </c>
      <c r="BW9" s="527"/>
      <c r="BX9" s="527"/>
      <c r="BY9" s="527"/>
      <c r="BZ9" s="527"/>
      <c r="CA9" s="527"/>
      <c r="CB9" s="527"/>
      <c r="CC9" s="528"/>
      <c r="CD9" s="529" t="s">
        <v>117</v>
      </c>
      <c r="CE9" s="530"/>
      <c r="CF9" s="530"/>
      <c r="CG9" s="530"/>
      <c r="CH9" s="530"/>
      <c r="CI9" s="530"/>
      <c r="CJ9" s="530"/>
      <c r="CK9" s="530"/>
      <c r="CL9" s="530"/>
      <c r="CM9" s="530"/>
      <c r="CN9" s="530"/>
      <c r="CO9" s="530"/>
      <c r="CP9" s="530"/>
      <c r="CQ9" s="530"/>
      <c r="CR9" s="530"/>
      <c r="CS9" s="531"/>
      <c r="CT9" s="523">
        <v>13</v>
      </c>
      <c r="CU9" s="524"/>
      <c r="CV9" s="524"/>
      <c r="CW9" s="524"/>
      <c r="CX9" s="524"/>
      <c r="CY9" s="524"/>
      <c r="CZ9" s="524"/>
      <c r="DA9" s="525"/>
      <c r="DB9" s="523">
        <v>11.8</v>
      </c>
      <c r="DC9" s="524"/>
      <c r="DD9" s="524"/>
      <c r="DE9" s="524"/>
      <c r="DF9" s="524"/>
      <c r="DG9" s="524"/>
      <c r="DH9" s="524"/>
      <c r="DI9" s="525"/>
    </row>
    <row r="10" spans="1:119" ht="18.75" customHeight="1" thickBot="1" x14ac:dyDescent="0.2">
      <c r="A10" s="181"/>
      <c r="B10" s="520"/>
      <c r="C10" s="521"/>
      <c r="D10" s="521"/>
      <c r="E10" s="521"/>
      <c r="F10" s="521"/>
      <c r="G10" s="521"/>
      <c r="H10" s="521"/>
      <c r="I10" s="521"/>
      <c r="J10" s="521"/>
      <c r="K10" s="569"/>
      <c r="L10" s="576" t="s">
        <v>118</v>
      </c>
      <c r="M10" s="556"/>
      <c r="N10" s="556"/>
      <c r="O10" s="556"/>
      <c r="P10" s="556"/>
      <c r="Q10" s="557"/>
      <c r="R10" s="577">
        <v>119903</v>
      </c>
      <c r="S10" s="578"/>
      <c r="T10" s="578"/>
      <c r="U10" s="578"/>
      <c r="V10" s="579"/>
      <c r="W10" s="514"/>
      <c r="X10" s="515"/>
      <c r="Y10" s="515"/>
      <c r="Z10" s="515"/>
      <c r="AA10" s="515"/>
      <c r="AB10" s="515"/>
      <c r="AC10" s="515"/>
      <c r="AD10" s="515"/>
      <c r="AE10" s="515"/>
      <c r="AF10" s="515"/>
      <c r="AG10" s="515"/>
      <c r="AH10" s="515"/>
      <c r="AI10" s="515"/>
      <c r="AJ10" s="515"/>
      <c r="AK10" s="515"/>
      <c r="AL10" s="518"/>
      <c r="AM10" s="555" t="s">
        <v>119</v>
      </c>
      <c r="AN10" s="556"/>
      <c r="AO10" s="556"/>
      <c r="AP10" s="556"/>
      <c r="AQ10" s="556"/>
      <c r="AR10" s="556"/>
      <c r="AS10" s="556"/>
      <c r="AT10" s="557"/>
      <c r="AU10" s="558" t="s">
        <v>120</v>
      </c>
      <c r="AV10" s="559"/>
      <c r="AW10" s="559"/>
      <c r="AX10" s="559"/>
      <c r="AY10" s="560" t="s">
        <v>121</v>
      </c>
      <c r="AZ10" s="561"/>
      <c r="BA10" s="561"/>
      <c r="BB10" s="561"/>
      <c r="BC10" s="561"/>
      <c r="BD10" s="561"/>
      <c r="BE10" s="561"/>
      <c r="BF10" s="561"/>
      <c r="BG10" s="561"/>
      <c r="BH10" s="561"/>
      <c r="BI10" s="561"/>
      <c r="BJ10" s="561"/>
      <c r="BK10" s="561"/>
      <c r="BL10" s="561"/>
      <c r="BM10" s="562"/>
      <c r="BN10" s="526">
        <v>100905</v>
      </c>
      <c r="BO10" s="527"/>
      <c r="BP10" s="527"/>
      <c r="BQ10" s="527"/>
      <c r="BR10" s="527"/>
      <c r="BS10" s="527"/>
      <c r="BT10" s="527"/>
      <c r="BU10" s="528"/>
      <c r="BV10" s="526">
        <v>889577</v>
      </c>
      <c r="BW10" s="527"/>
      <c r="BX10" s="527"/>
      <c r="BY10" s="527"/>
      <c r="BZ10" s="527"/>
      <c r="CA10" s="527"/>
      <c r="CB10" s="527"/>
      <c r="CC10" s="528"/>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20"/>
      <c r="C11" s="521"/>
      <c r="D11" s="521"/>
      <c r="E11" s="521"/>
      <c r="F11" s="521"/>
      <c r="G11" s="521"/>
      <c r="H11" s="521"/>
      <c r="I11" s="521"/>
      <c r="J11" s="521"/>
      <c r="K11" s="569"/>
      <c r="L11" s="580" t="s">
        <v>123</v>
      </c>
      <c r="M11" s="581"/>
      <c r="N11" s="581"/>
      <c r="O11" s="581"/>
      <c r="P11" s="581"/>
      <c r="Q11" s="582"/>
      <c r="R11" s="583" t="s">
        <v>124</v>
      </c>
      <c r="S11" s="584"/>
      <c r="T11" s="584"/>
      <c r="U11" s="584"/>
      <c r="V11" s="585"/>
      <c r="W11" s="514"/>
      <c r="X11" s="515"/>
      <c r="Y11" s="515"/>
      <c r="Z11" s="515"/>
      <c r="AA11" s="515"/>
      <c r="AB11" s="515"/>
      <c r="AC11" s="515"/>
      <c r="AD11" s="515"/>
      <c r="AE11" s="515"/>
      <c r="AF11" s="515"/>
      <c r="AG11" s="515"/>
      <c r="AH11" s="515"/>
      <c r="AI11" s="515"/>
      <c r="AJ11" s="515"/>
      <c r="AK11" s="515"/>
      <c r="AL11" s="518"/>
      <c r="AM11" s="555" t="s">
        <v>125</v>
      </c>
      <c r="AN11" s="556"/>
      <c r="AO11" s="556"/>
      <c r="AP11" s="556"/>
      <c r="AQ11" s="556"/>
      <c r="AR11" s="556"/>
      <c r="AS11" s="556"/>
      <c r="AT11" s="557"/>
      <c r="AU11" s="558" t="s">
        <v>126</v>
      </c>
      <c r="AV11" s="559"/>
      <c r="AW11" s="559"/>
      <c r="AX11" s="559"/>
      <c r="AY11" s="560" t="s">
        <v>127</v>
      </c>
      <c r="AZ11" s="561"/>
      <c r="BA11" s="561"/>
      <c r="BB11" s="561"/>
      <c r="BC11" s="561"/>
      <c r="BD11" s="561"/>
      <c r="BE11" s="561"/>
      <c r="BF11" s="561"/>
      <c r="BG11" s="561"/>
      <c r="BH11" s="561"/>
      <c r="BI11" s="561"/>
      <c r="BJ11" s="561"/>
      <c r="BK11" s="561"/>
      <c r="BL11" s="561"/>
      <c r="BM11" s="562"/>
      <c r="BN11" s="526">
        <v>0</v>
      </c>
      <c r="BO11" s="527"/>
      <c r="BP11" s="527"/>
      <c r="BQ11" s="527"/>
      <c r="BR11" s="527"/>
      <c r="BS11" s="527"/>
      <c r="BT11" s="527"/>
      <c r="BU11" s="528"/>
      <c r="BV11" s="526">
        <v>0</v>
      </c>
      <c r="BW11" s="527"/>
      <c r="BX11" s="527"/>
      <c r="BY11" s="527"/>
      <c r="BZ11" s="527"/>
      <c r="CA11" s="527"/>
      <c r="CB11" s="527"/>
      <c r="CC11" s="528"/>
      <c r="CD11" s="529" t="s">
        <v>128</v>
      </c>
      <c r="CE11" s="530"/>
      <c r="CF11" s="530"/>
      <c r="CG11" s="530"/>
      <c r="CH11" s="530"/>
      <c r="CI11" s="530"/>
      <c r="CJ11" s="530"/>
      <c r="CK11" s="530"/>
      <c r="CL11" s="530"/>
      <c r="CM11" s="530"/>
      <c r="CN11" s="530"/>
      <c r="CO11" s="530"/>
      <c r="CP11" s="530"/>
      <c r="CQ11" s="530"/>
      <c r="CR11" s="530"/>
      <c r="CS11" s="531"/>
      <c r="CT11" s="566" t="s">
        <v>129</v>
      </c>
      <c r="CU11" s="567"/>
      <c r="CV11" s="567"/>
      <c r="CW11" s="567"/>
      <c r="CX11" s="567"/>
      <c r="CY11" s="567"/>
      <c r="CZ11" s="567"/>
      <c r="DA11" s="568"/>
      <c r="DB11" s="566" t="s">
        <v>129</v>
      </c>
      <c r="DC11" s="567"/>
      <c r="DD11" s="567"/>
      <c r="DE11" s="567"/>
      <c r="DF11" s="567"/>
      <c r="DG11" s="567"/>
      <c r="DH11" s="567"/>
      <c r="DI11" s="568"/>
    </row>
    <row r="12" spans="1:119" ht="18.75" customHeight="1" x14ac:dyDescent="0.15">
      <c r="A12" s="181"/>
      <c r="B12" s="586" t="s">
        <v>130</v>
      </c>
      <c r="C12" s="587"/>
      <c r="D12" s="587"/>
      <c r="E12" s="587"/>
      <c r="F12" s="587"/>
      <c r="G12" s="587"/>
      <c r="H12" s="587"/>
      <c r="I12" s="587"/>
      <c r="J12" s="587"/>
      <c r="K12" s="588"/>
      <c r="L12" s="595" t="s">
        <v>131</v>
      </c>
      <c r="M12" s="596"/>
      <c r="N12" s="596"/>
      <c r="O12" s="596"/>
      <c r="P12" s="596"/>
      <c r="Q12" s="597"/>
      <c r="R12" s="598">
        <v>115314</v>
      </c>
      <c r="S12" s="599"/>
      <c r="T12" s="599"/>
      <c r="U12" s="599"/>
      <c r="V12" s="600"/>
      <c r="W12" s="601" t="s">
        <v>1</v>
      </c>
      <c r="X12" s="559"/>
      <c r="Y12" s="559"/>
      <c r="Z12" s="559"/>
      <c r="AA12" s="559"/>
      <c r="AB12" s="602"/>
      <c r="AC12" s="603" t="s">
        <v>132</v>
      </c>
      <c r="AD12" s="604"/>
      <c r="AE12" s="604"/>
      <c r="AF12" s="604"/>
      <c r="AG12" s="605"/>
      <c r="AH12" s="603" t="s">
        <v>133</v>
      </c>
      <c r="AI12" s="604"/>
      <c r="AJ12" s="604"/>
      <c r="AK12" s="604"/>
      <c r="AL12" s="606"/>
      <c r="AM12" s="555" t="s">
        <v>134</v>
      </c>
      <c r="AN12" s="556"/>
      <c r="AO12" s="556"/>
      <c r="AP12" s="556"/>
      <c r="AQ12" s="556"/>
      <c r="AR12" s="556"/>
      <c r="AS12" s="556"/>
      <c r="AT12" s="557"/>
      <c r="AU12" s="558" t="s">
        <v>105</v>
      </c>
      <c r="AV12" s="559"/>
      <c r="AW12" s="559"/>
      <c r="AX12" s="559"/>
      <c r="AY12" s="560" t="s">
        <v>135</v>
      </c>
      <c r="AZ12" s="561"/>
      <c r="BA12" s="561"/>
      <c r="BB12" s="561"/>
      <c r="BC12" s="561"/>
      <c r="BD12" s="561"/>
      <c r="BE12" s="561"/>
      <c r="BF12" s="561"/>
      <c r="BG12" s="561"/>
      <c r="BH12" s="561"/>
      <c r="BI12" s="561"/>
      <c r="BJ12" s="561"/>
      <c r="BK12" s="561"/>
      <c r="BL12" s="561"/>
      <c r="BM12" s="562"/>
      <c r="BN12" s="526">
        <v>460000</v>
      </c>
      <c r="BO12" s="527"/>
      <c r="BP12" s="527"/>
      <c r="BQ12" s="527"/>
      <c r="BR12" s="527"/>
      <c r="BS12" s="527"/>
      <c r="BT12" s="527"/>
      <c r="BU12" s="528"/>
      <c r="BV12" s="526">
        <v>1400000</v>
      </c>
      <c r="BW12" s="527"/>
      <c r="BX12" s="527"/>
      <c r="BY12" s="527"/>
      <c r="BZ12" s="527"/>
      <c r="CA12" s="527"/>
      <c r="CB12" s="527"/>
      <c r="CC12" s="528"/>
      <c r="CD12" s="529" t="s">
        <v>136</v>
      </c>
      <c r="CE12" s="530"/>
      <c r="CF12" s="530"/>
      <c r="CG12" s="530"/>
      <c r="CH12" s="530"/>
      <c r="CI12" s="530"/>
      <c r="CJ12" s="530"/>
      <c r="CK12" s="530"/>
      <c r="CL12" s="530"/>
      <c r="CM12" s="530"/>
      <c r="CN12" s="530"/>
      <c r="CO12" s="530"/>
      <c r="CP12" s="530"/>
      <c r="CQ12" s="530"/>
      <c r="CR12" s="530"/>
      <c r="CS12" s="531"/>
      <c r="CT12" s="566" t="s">
        <v>137</v>
      </c>
      <c r="CU12" s="567"/>
      <c r="CV12" s="567"/>
      <c r="CW12" s="567"/>
      <c r="CX12" s="567"/>
      <c r="CY12" s="567"/>
      <c r="CZ12" s="567"/>
      <c r="DA12" s="568"/>
      <c r="DB12" s="566" t="s">
        <v>137</v>
      </c>
      <c r="DC12" s="567"/>
      <c r="DD12" s="567"/>
      <c r="DE12" s="567"/>
      <c r="DF12" s="567"/>
      <c r="DG12" s="567"/>
      <c r="DH12" s="567"/>
      <c r="DI12" s="568"/>
    </row>
    <row r="13" spans="1:119" ht="18.75" customHeight="1" x14ac:dyDescent="0.15">
      <c r="A13" s="181"/>
      <c r="B13" s="589"/>
      <c r="C13" s="590"/>
      <c r="D13" s="590"/>
      <c r="E13" s="590"/>
      <c r="F13" s="590"/>
      <c r="G13" s="590"/>
      <c r="H13" s="590"/>
      <c r="I13" s="590"/>
      <c r="J13" s="590"/>
      <c r="K13" s="591"/>
      <c r="L13" s="190"/>
      <c r="M13" s="617" t="s">
        <v>138</v>
      </c>
      <c r="N13" s="618"/>
      <c r="O13" s="618"/>
      <c r="P13" s="618"/>
      <c r="Q13" s="619"/>
      <c r="R13" s="610">
        <v>113972</v>
      </c>
      <c r="S13" s="611"/>
      <c r="T13" s="611"/>
      <c r="U13" s="611"/>
      <c r="V13" s="612"/>
      <c r="W13" s="542" t="s">
        <v>139</v>
      </c>
      <c r="X13" s="543"/>
      <c r="Y13" s="543"/>
      <c r="Z13" s="543"/>
      <c r="AA13" s="543"/>
      <c r="AB13" s="533"/>
      <c r="AC13" s="577">
        <v>650</v>
      </c>
      <c r="AD13" s="578"/>
      <c r="AE13" s="578"/>
      <c r="AF13" s="578"/>
      <c r="AG13" s="620"/>
      <c r="AH13" s="577">
        <v>720</v>
      </c>
      <c r="AI13" s="578"/>
      <c r="AJ13" s="578"/>
      <c r="AK13" s="578"/>
      <c r="AL13" s="579"/>
      <c r="AM13" s="555" t="s">
        <v>140</v>
      </c>
      <c r="AN13" s="556"/>
      <c r="AO13" s="556"/>
      <c r="AP13" s="556"/>
      <c r="AQ13" s="556"/>
      <c r="AR13" s="556"/>
      <c r="AS13" s="556"/>
      <c r="AT13" s="557"/>
      <c r="AU13" s="558" t="s">
        <v>141</v>
      </c>
      <c r="AV13" s="559"/>
      <c r="AW13" s="559"/>
      <c r="AX13" s="559"/>
      <c r="AY13" s="560" t="s">
        <v>142</v>
      </c>
      <c r="AZ13" s="561"/>
      <c r="BA13" s="561"/>
      <c r="BB13" s="561"/>
      <c r="BC13" s="561"/>
      <c r="BD13" s="561"/>
      <c r="BE13" s="561"/>
      <c r="BF13" s="561"/>
      <c r="BG13" s="561"/>
      <c r="BH13" s="561"/>
      <c r="BI13" s="561"/>
      <c r="BJ13" s="561"/>
      <c r="BK13" s="561"/>
      <c r="BL13" s="561"/>
      <c r="BM13" s="562"/>
      <c r="BN13" s="526">
        <v>-272343</v>
      </c>
      <c r="BO13" s="527"/>
      <c r="BP13" s="527"/>
      <c r="BQ13" s="527"/>
      <c r="BR13" s="527"/>
      <c r="BS13" s="527"/>
      <c r="BT13" s="527"/>
      <c r="BU13" s="528"/>
      <c r="BV13" s="526">
        <v>-428082</v>
      </c>
      <c r="BW13" s="527"/>
      <c r="BX13" s="527"/>
      <c r="BY13" s="527"/>
      <c r="BZ13" s="527"/>
      <c r="CA13" s="527"/>
      <c r="CB13" s="527"/>
      <c r="CC13" s="528"/>
      <c r="CD13" s="529" t="s">
        <v>143</v>
      </c>
      <c r="CE13" s="530"/>
      <c r="CF13" s="530"/>
      <c r="CG13" s="530"/>
      <c r="CH13" s="530"/>
      <c r="CI13" s="530"/>
      <c r="CJ13" s="530"/>
      <c r="CK13" s="530"/>
      <c r="CL13" s="530"/>
      <c r="CM13" s="530"/>
      <c r="CN13" s="530"/>
      <c r="CO13" s="530"/>
      <c r="CP13" s="530"/>
      <c r="CQ13" s="530"/>
      <c r="CR13" s="530"/>
      <c r="CS13" s="531"/>
      <c r="CT13" s="523">
        <v>2.2000000000000002</v>
      </c>
      <c r="CU13" s="524"/>
      <c r="CV13" s="524"/>
      <c r="CW13" s="524"/>
      <c r="CX13" s="524"/>
      <c r="CY13" s="524"/>
      <c r="CZ13" s="524"/>
      <c r="DA13" s="525"/>
      <c r="DB13" s="523">
        <v>1.6</v>
      </c>
      <c r="DC13" s="524"/>
      <c r="DD13" s="524"/>
      <c r="DE13" s="524"/>
      <c r="DF13" s="524"/>
      <c r="DG13" s="524"/>
      <c r="DH13" s="524"/>
      <c r="DI13" s="525"/>
    </row>
    <row r="14" spans="1:119" ht="18.75" customHeight="1" thickBot="1" x14ac:dyDescent="0.2">
      <c r="A14" s="181"/>
      <c r="B14" s="589"/>
      <c r="C14" s="590"/>
      <c r="D14" s="590"/>
      <c r="E14" s="590"/>
      <c r="F14" s="590"/>
      <c r="G14" s="590"/>
      <c r="H14" s="590"/>
      <c r="I14" s="590"/>
      <c r="J14" s="590"/>
      <c r="K14" s="591"/>
      <c r="L14" s="607" t="s">
        <v>144</v>
      </c>
      <c r="M14" s="608"/>
      <c r="N14" s="608"/>
      <c r="O14" s="608"/>
      <c r="P14" s="608"/>
      <c r="Q14" s="609"/>
      <c r="R14" s="610">
        <v>116624</v>
      </c>
      <c r="S14" s="611"/>
      <c r="T14" s="611"/>
      <c r="U14" s="611"/>
      <c r="V14" s="612"/>
      <c r="W14" s="516"/>
      <c r="X14" s="517"/>
      <c r="Y14" s="517"/>
      <c r="Z14" s="517"/>
      <c r="AA14" s="517"/>
      <c r="AB14" s="506"/>
      <c r="AC14" s="613">
        <v>1.3</v>
      </c>
      <c r="AD14" s="614"/>
      <c r="AE14" s="614"/>
      <c r="AF14" s="614"/>
      <c r="AG14" s="615"/>
      <c r="AH14" s="613">
        <v>1.4</v>
      </c>
      <c r="AI14" s="614"/>
      <c r="AJ14" s="614"/>
      <c r="AK14" s="614"/>
      <c r="AL14" s="616"/>
      <c r="AM14" s="555"/>
      <c r="AN14" s="556"/>
      <c r="AO14" s="556"/>
      <c r="AP14" s="556"/>
      <c r="AQ14" s="556"/>
      <c r="AR14" s="556"/>
      <c r="AS14" s="556"/>
      <c r="AT14" s="557"/>
      <c r="AU14" s="558"/>
      <c r="AV14" s="559"/>
      <c r="AW14" s="559"/>
      <c r="AX14" s="559"/>
      <c r="AY14" s="560"/>
      <c r="AZ14" s="561"/>
      <c r="BA14" s="561"/>
      <c r="BB14" s="561"/>
      <c r="BC14" s="561"/>
      <c r="BD14" s="561"/>
      <c r="BE14" s="561"/>
      <c r="BF14" s="561"/>
      <c r="BG14" s="561"/>
      <c r="BH14" s="561"/>
      <c r="BI14" s="561"/>
      <c r="BJ14" s="561"/>
      <c r="BK14" s="561"/>
      <c r="BL14" s="561"/>
      <c r="BM14" s="562"/>
      <c r="BN14" s="526"/>
      <c r="BO14" s="527"/>
      <c r="BP14" s="527"/>
      <c r="BQ14" s="527"/>
      <c r="BR14" s="527"/>
      <c r="BS14" s="527"/>
      <c r="BT14" s="527"/>
      <c r="BU14" s="528"/>
      <c r="BV14" s="526"/>
      <c r="BW14" s="527"/>
      <c r="BX14" s="527"/>
      <c r="BY14" s="527"/>
      <c r="BZ14" s="527"/>
      <c r="CA14" s="527"/>
      <c r="CB14" s="527"/>
      <c r="CC14" s="528"/>
      <c r="CD14" s="621" t="s">
        <v>145</v>
      </c>
      <c r="CE14" s="622"/>
      <c r="CF14" s="622"/>
      <c r="CG14" s="622"/>
      <c r="CH14" s="622"/>
      <c r="CI14" s="622"/>
      <c r="CJ14" s="622"/>
      <c r="CK14" s="622"/>
      <c r="CL14" s="622"/>
      <c r="CM14" s="622"/>
      <c r="CN14" s="622"/>
      <c r="CO14" s="622"/>
      <c r="CP14" s="622"/>
      <c r="CQ14" s="622"/>
      <c r="CR14" s="622"/>
      <c r="CS14" s="623"/>
      <c r="CT14" s="624">
        <v>4.4000000000000004</v>
      </c>
      <c r="CU14" s="625"/>
      <c r="CV14" s="625"/>
      <c r="CW14" s="625"/>
      <c r="CX14" s="625"/>
      <c r="CY14" s="625"/>
      <c r="CZ14" s="625"/>
      <c r="DA14" s="626"/>
      <c r="DB14" s="624">
        <v>12.6</v>
      </c>
      <c r="DC14" s="625"/>
      <c r="DD14" s="625"/>
      <c r="DE14" s="625"/>
      <c r="DF14" s="625"/>
      <c r="DG14" s="625"/>
      <c r="DH14" s="625"/>
      <c r="DI14" s="626"/>
    </row>
    <row r="15" spans="1:119" ht="18.75" customHeight="1" x14ac:dyDescent="0.15">
      <c r="A15" s="181"/>
      <c r="B15" s="589"/>
      <c r="C15" s="590"/>
      <c r="D15" s="590"/>
      <c r="E15" s="590"/>
      <c r="F15" s="590"/>
      <c r="G15" s="590"/>
      <c r="H15" s="590"/>
      <c r="I15" s="590"/>
      <c r="J15" s="590"/>
      <c r="K15" s="591"/>
      <c r="L15" s="190"/>
      <c r="M15" s="617" t="s">
        <v>138</v>
      </c>
      <c r="N15" s="618"/>
      <c r="O15" s="618"/>
      <c r="P15" s="618"/>
      <c r="Q15" s="619"/>
      <c r="R15" s="610">
        <v>115394</v>
      </c>
      <c r="S15" s="611"/>
      <c r="T15" s="611"/>
      <c r="U15" s="611"/>
      <c r="V15" s="612"/>
      <c r="W15" s="542" t="s">
        <v>146</v>
      </c>
      <c r="X15" s="543"/>
      <c r="Y15" s="543"/>
      <c r="Z15" s="543"/>
      <c r="AA15" s="543"/>
      <c r="AB15" s="533"/>
      <c r="AC15" s="577">
        <v>17030</v>
      </c>
      <c r="AD15" s="578"/>
      <c r="AE15" s="578"/>
      <c r="AF15" s="578"/>
      <c r="AG15" s="620"/>
      <c r="AH15" s="577">
        <v>16960</v>
      </c>
      <c r="AI15" s="578"/>
      <c r="AJ15" s="578"/>
      <c r="AK15" s="578"/>
      <c r="AL15" s="579"/>
      <c r="AM15" s="555"/>
      <c r="AN15" s="556"/>
      <c r="AO15" s="556"/>
      <c r="AP15" s="556"/>
      <c r="AQ15" s="556"/>
      <c r="AR15" s="556"/>
      <c r="AS15" s="556"/>
      <c r="AT15" s="557"/>
      <c r="AU15" s="558"/>
      <c r="AV15" s="559"/>
      <c r="AW15" s="559"/>
      <c r="AX15" s="559"/>
      <c r="AY15" s="486" t="s">
        <v>147</v>
      </c>
      <c r="AZ15" s="487"/>
      <c r="BA15" s="487"/>
      <c r="BB15" s="487"/>
      <c r="BC15" s="487"/>
      <c r="BD15" s="487"/>
      <c r="BE15" s="487"/>
      <c r="BF15" s="487"/>
      <c r="BG15" s="487"/>
      <c r="BH15" s="487"/>
      <c r="BI15" s="487"/>
      <c r="BJ15" s="487"/>
      <c r="BK15" s="487"/>
      <c r="BL15" s="487"/>
      <c r="BM15" s="488"/>
      <c r="BN15" s="489">
        <v>17053415</v>
      </c>
      <c r="BO15" s="490"/>
      <c r="BP15" s="490"/>
      <c r="BQ15" s="490"/>
      <c r="BR15" s="490"/>
      <c r="BS15" s="490"/>
      <c r="BT15" s="490"/>
      <c r="BU15" s="491"/>
      <c r="BV15" s="489">
        <v>15999395</v>
      </c>
      <c r="BW15" s="490"/>
      <c r="BX15" s="490"/>
      <c r="BY15" s="490"/>
      <c r="BZ15" s="490"/>
      <c r="CA15" s="490"/>
      <c r="CB15" s="490"/>
      <c r="CC15" s="491"/>
      <c r="CD15" s="627" t="s">
        <v>148</v>
      </c>
      <c r="CE15" s="628"/>
      <c r="CF15" s="628"/>
      <c r="CG15" s="628"/>
      <c r="CH15" s="628"/>
      <c r="CI15" s="628"/>
      <c r="CJ15" s="628"/>
      <c r="CK15" s="628"/>
      <c r="CL15" s="628"/>
      <c r="CM15" s="628"/>
      <c r="CN15" s="628"/>
      <c r="CO15" s="628"/>
      <c r="CP15" s="628"/>
      <c r="CQ15" s="628"/>
      <c r="CR15" s="628"/>
      <c r="CS15" s="629"/>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89"/>
      <c r="C16" s="590"/>
      <c r="D16" s="590"/>
      <c r="E16" s="590"/>
      <c r="F16" s="590"/>
      <c r="G16" s="590"/>
      <c r="H16" s="590"/>
      <c r="I16" s="590"/>
      <c r="J16" s="590"/>
      <c r="K16" s="591"/>
      <c r="L16" s="607" t="s">
        <v>149</v>
      </c>
      <c r="M16" s="630"/>
      <c r="N16" s="630"/>
      <c r="O16" s="630"/>
      <c r="P16" s="630"/>
      <c r="Q16" s="631"/>
      <c r="R16" s="632" t="s">
        <v>150</v>
      </c>
      <c r="S16" s="633"/>
      <c r="T16" s="633"/>
      <c r="U16" s="633"/>
      <c r="V16" s="634"/>
      <c r="W16" s="516"/>
      <c r="X16" s="517"/>
      <c r="Y16" s="517"/>
      <c r="Z16" s="517"/>
      <c r="AA16" s="517"/>
      <c r="AB16" s="506"/>
      <c r="AC16" s="613">
        <v>33.1</v>
      </c>
      <c r="AD16" s="614"/>
      <c r="AE16" s="614"/>
      <c r="AF16" s="614"/>
      <c r="AG16" s="615"/>
      <c r="AH16" s="613">
        <v>32.700000000000003</v>
      </c>
      <c r="AI16" s="614"/>
      <c r="AJ16" s="614"/>
      <c r="AK16" s="614"/>
      <c r="AL16" s="616"/>
      <c r="AM16" s="555"/>
      <c r="AN16" s="556"/>
      <c r="AO16" s="556"/>
      <c r="AP16" s="556"/>
      <c r="AQ16" s="556"/>
      <c r="AR16" s="556"/>
      <c r="AS16" s="556"/>
      <c r="AT16" s="557"/>
      <c r="AU16" s="558"/>
      <c r="AV16" s="559"/>
      <c r="AW16" s="559"/>
      <c r="AX16" s="559"/>
      <c r="AY16" s="560" t="s">
        <v>151</v>
      </c>
      <c r="AZ16" s="561"/>
      <c r="BA16" s="561"/>
      <c r="BB16" s="561"/>
      <c r="BC16" s="561"/>
      <c r="BD16" s="561"/>
      <c r="BE16" s="561"/>
      <c r="BF16" s="561"/>
      <c r="BG16" s="561"/>
      <c r="BH16" s="561"/>
      <c r="BI16" s="561"/>
      <c r="BJ16" s="561"/>
      <c r="BK16" s="561"/>
      <c r="BL16" s="561"/>
      <c r="BM16" s="562"/>
      <c r="BN16" s="526">
        <v>22587137</v>
      </c>
      <c r="BO16" s="527"/>
      <c r="BP16" s="527"/>
      <c r="BQ16" s="527"/>
      <c r="BR16" s="527"/>
      <c r="BS16" s="527"/>
      <c r="BT16" s="527"/>
      <c r="BU16" s="528"/>
      <c r="BV16" s="526">
        <v>21894452</v>
      </c>
      <c r="BW16" s="527"/>
      <c r="BX16" s="527"/>
      <c r="BY16" s="527"/>
      <c r="BZ16" s="527"/>
      <c r="CA16" s="527"/>
      <c r="CB16" s="527"/>
      <c r="CC16" s="528"/>
      <c r="CD16" s="194"/>
      <c r="CE16" s="640"/>
      <c r="CF16" s="640"/>
      <c r="CG16" s="640"/>
      <c r="CH16" s="640"/>
      <c r="CI16" s="640"/>
      <c r="CJ16" s="640"/>
      <c r="CK16" s="640"/>
      <c r="CL16" s="640"/>
      <c r="CM16" s="640"/>
      <c r="CN16" s="640"/>
      <c r="CO16" s="640"/>
      <c r="CP16" s="640"/>
      <c r="CQ16" s="640"/>
      <c r="CR16" s="640"/>
      <c r="CS16" s="641"/>
      <c r="CT16" s="523"/>
      <c r="CU16" s="524"/>
      <c r="CV16" s="524"/>
      <c r="CW16" s="524"/>
      <c r="CX16" s="524"/>
      <c r="CY16" s="524"/>
      <c r="CZ16" s="524"/>
      <c r="DA16" s="525"/>
      <c r="DB16" s="523"/>
      <c r="DC16" s="524"/>
      <c r="DD16" s="524"/>
      <c r="DE16" s="524"/>
      <c r="DF16" s="524"/>
      <c r="DG16" s="524"/>
      <c r="DH16" s="524"/>
      <c r="DI16" s="525"/>
    </row>
    <row r="17" spans="1:113" ht="18.75" customHeight="1" thickBot="1" x14ac:dyDescent="0.2">
      <c r="A17" s="181"/>
      <c r="B17" s="592"/>
      <c r="C17" s="593"/>
      <c r="D17" s="593"/>
      <c r="E17" s="593"/>
      <c r="F17" s="593"/>
      <c r="G17" s="593"/>
      <c r="H17" s="593"/>
      <c r="I17" s="593"/>
      <c r="J17" s="593"/>
      <c r="K17" s="594"/>
      <c r="L17" s="195"/>
      <c r="M17" s="637" t="s">
        <v>152</v>
      </c>
      <c r="N17" s="638"/>
      <c r="O17" s="638"/>
      <c r="P17" s="638"/>
      <c r="Q17" s="639"/>
      <c r="R17" s="632" t="s">
        <v>153</v>
      </c>
      <c r="S17" s="633"/>
      <c r="T17" s="633"/>
      <c r="U17" s="633"/>
      <c r="V17" s="634"/>
      <c r="W17" s="542" t="s">
        <v>154</v>
      </c>
      <c r="X17" s="543"/>
      <c r="Y17" s="543"/>
      <c r="Z17" s="543"/>
      <c r="AA17" s="543"/>
      <c r="AB17" s="533"/>
      <c r="AC17" s="577">
        <v>33827</v>
      </c>
      <c r="AD17" s="578"/>
      <c r="AE17" s="578"/>
      <c r="AF17" s="578"/>
      <c r="AG17" s="620"/>
      <c r="AH17" s="577">
        <v>34206</v>
      </c>
      <c r="AI17" s="578"/>
      <c r="AJ17" s="578"/>
      <c r="AK17" s="578"/>
      <c r="AL17" s="579"/>
      <c r="AM17" s="555"/>
      <c r="AN17" s="556"/>
      <c r="AO17" s="556"/>
      <c r="AP17" s="556"/>
      <c r="AQ17" s="556"/>
      <c r="AR17" s="556"/>
      <c r="AS17" s="556"/>
      <c r="AT17" s="557"/>
      <c r="AU17" s="558"/>
      <c r="AV17" s="559"/>
      <c r="AW17" s="559"/>
      <c r="AX17" s="559"/>
      <c r="AY17" s="560" t="s">
        <v>155</v>
      </c>
      <c r="AZ17" s="561"/>
      <c r="BA17" s="561"/>
      <c r="BB17" s="561"/>
      <c r="BC17" s="561"/>
      <c r="BD17" s="561"/>
      <c r="BE17" s="561"/>
      <c r="BF17" s="561"/>
      <c r="BG17" s="561"/>
      <c r="BH17" s="561"/>
      <c r="BI17" s="561"/>
      <c r="BJ17" s="561"/>
      <c r="BK17" s="561"/>
      <c r="BL17" s="561"/>
      <c r="BM17" s="562"/>
      <c r="BN17" s="526">
        <v>21780564</v>
      </c>
      <c r="BO17" s="527"/>
      <c r="BP17" s="527"/>
      <c r="BQ17" s="527"/>
      <c r="BR17" s="527"/>
      <c r="BS17" s="527"/>
      <c r="BT17" s="527"/>
      <c r="BU17" s="528"/>
      <c r="BV17" s="526">
        <v>20381605</v>
      </c>
      <c r="BW17" s="527"/>
      <c r="BX17" s="527"/>
      <c r="BY17" s="527"/>
      <c r="BZ17" s="527"/>
      <c r="CA17" s="527"/>
      <c r="CB17" s="527"/>
      <c r="CC17" s="528"/>
      <c r="CD17" s="194"/>
      <c r="CE17" s="640"/>
      <c r="CF17" s="640"/>
      <c r="CG17" s="640"/>
      <c r="CH17" s="640"/>
      <c r="CI17" s="640"/>
      <c r="CJ17" s="640"/>
      <c r="CK17" s="640"/>
      <c r="CL17" s="640"/>
      <c r="CM17" s="640"/>
      <c r="CN17" s="640"/>
      <c r="CO17" s="640"/>
      <c r="CP17" s="640"/>
      <c r="CQ17" s="640"/>
      <c r="CR17" s="640"/>
      <c r="CS17" s="641"/>
      <c r="CT17" s="523"/>
      <c r="CU17" s="524"/>
      <c r="CV17" s="524"/>
      <c r="CW17" s="524"/>
      <c r="CX17" s="524"/>
      <c r="CY17" s="524"/>
      <c r="CZ17" s="524"/>
      <c r="DA17" s="525"/>
      <c r="DB17" s="523"/>
      <c r="DC17" s="524"/>
      <c r="DD17" s="524"/>
      <c r="DE17" s="524"/>
      <c r="DF17" s="524"/>
      <c r="DG17" s="524"/>
      <c r="DH17" s="524"/>
      <c r="DI17" s="525"/>
    </row>
    <row r="18" spans="1:113" ht="18.75" customHeight="1" thickBot="1" x14ac:dyDescent="0.2">
      <c r="A18" s="181"/>
      <c r="B18" s="648" t="s">
        <v>156</v>
      </c>
      <c r="C18" s="569"/>
      <c r="D18" s="569"/>
      <c r="E18" s="649"/>
      <c r="F18" s="649"/>
      <c r="G18" s="649"/>
      <c r="H18" s="649"/>
      <c r="I18" s="649"/>
      <c r="J18" s="649"/>
      <c r="K18" s="649"/>
      <c r="L18" s="650">
        <v>234.47</v>
      </c>
      <c r="M18" s="650"/>
      <c r="N18" s="650"/>
      <c r="O18" s="650"/>
      <c r="P18" s="650"/>
      <c r="Q18" s="650"/>
      <c r="R18" s="651"/>
      <c r="S18" s="651"/>
      <c r="T18" s="651"/>
      <c r="U18" s="651"/>
      <c r="V18" s="652"/>
      <c r="W18" s="544"/>
      <c r="X18" s="545"/>
      <c r="Y18" s="545"/>
      <c r="Z18" s="545"/>
      <c r="AA18" s="545"/>
      <c r="AB18" s="536"/>
      <c r="AC18" s="653">
        <v>65.7</v>
      </c>
      <c r="AD18" s="654"/>
      <c r="AE18" s="654"/>
      <c r="AF18" s="654"/>
      <c r="AG18" s="655"/>
      <c r="AH18" s="653">
        <v>65.900000000000006</v>
      </c>
      <c r="AI18" s="654"/>
      <c r="AJ18" s="654"/>
      <c r="AK18" s="654"/>
      <c r="AL18" s="656"/>
      <c r="AM18" s="555"/>
      <c r="AN18" s="556"/>
      <c r="AO18" s="556"/>
      <c r="AP18" s="556"/>
      <c r="AQ18" s="556"/>
      <c r="AR18" s="556"/>
      <c r="AS18" s="556"/>
      <c r="AT18" s="557"/>
      <c r="AU18" s="558"/>
      <c r="AV18" s="559"/>
      <c r="AW18" s="559"/>
      <c r="AX18" s="559"/>
      <c r="AY18" s="560" t="s">
        <v>157</v>
      </c>
      <c r="AZ18" s="561"/>
      <c r="BA18" s="561"/>
      <c r="BB18" s="561"/>
      <c r="BC18" s="561"/>
      <c r="BD18" s="561"/>
      <c r="BE18" s="561"/>
      <c r="BF18" s="561"/>
      <c r="BG18" s="561"/>
      <c r="BH18" s="561"/>
      <c r="BI18" s="561"/>
      <c r="BJ18" s="561"/>
      <c r="BK18" s="561"/>
      <c r="BL18" s="561"/>
      <c r="BM18" s="562"/>
      <c r="BN18" s="526">
        <v>23000824</v>
      </c>
      <c r="BO18" s="527"/>
      <c r="BP18" s="527"/>
      <c r="BQ18" s="527"/>
      <c r="BR18" s="527"/>
      <c r="BS18" s="527"/>
      <c r="BT18" s="527"/>
      <c r="BU18" s="528"/>
      <c r="BV18" s="526">
        <v>22951941</v>
      </c>
      <c r="BW18" s="527"/>
      <c r="BX18" s="527"/>
      <c r="BY18" s="527"/>
      <c r="BZ18" s="527"/>
      <c r="CA18" s="527"/>
      <c r="CB18" s="527"/>
      <c r="CC18" s="528"/>
      <c r="CD18" s="194"/>
      <c r="CE18" s="640"/>
      <c r="CF18" s="640"/>
      <c r="CG18" s="640"/>
      <c r="CH18" s="640"/>
      <c r="CI18" s="640"/>
      <c r="CJ18" s="640"/>
      <c r="CK18" s="640"/>
      <c r="CL18" s="640"/>
      <c r="CM18" s="640"/>
      <c r="CN18" s="640"/>
      <c r="CO18" s="640"/>
      <c r="CP18" s="640"/>
      <c r="CQ18" s="640"/>
      <c r="CR18" s="640"/>
      <c r="CS18" s="641"/>
      <c r="CT18" s="523"/>
      <c r="CU18" s="524"/>
      <c r="CV18" s="524"/>
      <c r="CW18" s="524"/>
      <c r="CX18" s="524"/>
      <c r="CY18" s="524"/>
      <c r="CZ18" s="524"/>
      <c r="DA18" s="525"/>
      <c r="DB18" s="523"/>
      <c r="DC18" s="524"/>
      <c r="DD18" s="524"/>
      <c r="DE18" s="524"/>
      <c r="DF18" s="524"/>
      <c r="DG18" s="524"/>
      <c r="DH18" s="524"/>
      <c r="DI18" s="525"/>
    </row>
    <row r="19" spans="1:113" ht="18.75" customHeight="1" thickBot="1" x14ac:dyDescent="0.2">
      <c r="A19" s="181"/>
      <c r="B19" s="648" t="s">
        <v>158</v>
      </c>
      <c r="C19" s="569"/>
      <c r="D19" s="569"/>
      <c r="E19" s="649"/>
      <c r="F19" s="649"/>
      <c r="G19" s="649"/>
      <c r="H19" s="649"/>
      <c r="I19" s="649"/>
      <c r="J19" s="649"/>
      <c r="K19" s="649"/>
      <c r="L19" s="657">
        <v>494</v>
      </c>
      <c r="M19" s="657"/>
      <c r="N19" s="657"/>
      <c r="O19" s="657"/>
      <c r="P19" s="657"/>
      <c r="Q19" s="657"/>
      <c r="R19" s="658"/>
      <c r="S19" s="658"/>
      <c r="T19" s="658"/>
      <c r="U19" s="658"/>
      <c r="V19" s="659"/>
      <c r="W19" s="483"/>
      <c r="X19" s="484"/>
      <c r="Y19" s="484"/>
      <c r="Z19" s="484"/>
      <c r="AA19" s="484"/>
      <c r="AB19" s="484"/>
      <c r="AC19" s="635"/>
      <c r="AD19" s="635"/>
      <c r="AE19" s="635"/>
      <c r="AF19" s="635"/>
      <c r="AG19" s="635"/>
      <c r="AH19" s="635"/>
      <c r="AI19" s="635"/>
      <c r="AJ19" s="635"/>
      <c r="AK19" s="635"/>
      <c r="AL19" s="636"/>
      <c r="AM19" s="555"/>
      <c r="AN19" s="556"/>
      <c r="AO19" s="556"/>
      <c r="AP19" s="556"/>
      <c r="AQ19" s="556"/>
      <c r="AR19" s="556"/>
      <c r="AS19" s="556"/>
      <c r="AT19" s="557"/>
      <c r="AU19" s="558"/>
      <c r="AV19" s="559"/>
      <c r="AW19" s="559"/>
      <c r="AX19" s="559"/>
      <c r="AY19" s="560" t="s">
        <v>159</v>
      </c>
      <c r="AZ19" s="561"/>
      <c r="BA19" s="561"/>
      <c r="BB19" s="561"/>
      <c r="BC19" s="561"/>
      <c r="BD19" s="561"/>
      <c r="BE19" s="561"/>
      <c r="BF19" s="561"/>
      <c r="BG19" s="561"/>
      <c r="BH19" s="561"/>
      <c r="BI19" s="561"/>
      <c r="BJ19" s="561"/>
      <c r="BK19" s="561"/>
      <c r="BL19" s="561"/>
      <c r="BM19" s="562"/>
      <c r="BN19" s="526">
        <v>34507396</v>
      </c>
      <c r="BO19" s="527"/>
      <c r="BP19" s="527"/>
      <c r="BQ19" s="527"/>
      <c r="BR19" s="527"/>
      <c r="BS19" s="527"/>
      <c r="BT19" s="527"/>
      <c r="BU19" s="528"/>
      <c r="BV19" s="526">
        <v>36584944</v>
      </c>
      <c r="BW19" s="527"/>
      <c r="BX19" s="527"/>
      <c r="BY19" s="527"/>
      <c r="BZ19" s="527"/>
      <c r="CA19" s="527"/>
      <c r="CB19" s="527"/>
      <c r="CC19" s="528"/>
      <c r="CD19" s="194"/>
      <c r="CE19" s="640"/>
      <c r="CF19" s="640"/>
      <c r="CG19" s="640"/>
      <c r="CH19" s="640"/>
      <c r="CI19" s="640"/>
      <c r="CJ19" s="640"/>
      <c r="CK19" s="640"/>
      <c r="CL19" s="640"/>
      <c r="CM19" s="640"/>
      <c r="CN19" s="640"/>
      <c r="CO19" s="640"/>
      <c r="CP19" s="640"/>
      <c r="CQ19" s="640"/>
      <c r="CR19" s="640"/>
      <c r="CS19" s="641"/>
      <c r="CT19" s="523"/>
      <c r="CU19" s="524"/>
      <c r="CV19" s="524"/>
      <c r="CW19" s="524"/>
      <c r="CX19" s="524"/>
      <c r="CY19" s="524"/>
      <c r="CZ19" s="524"/>
      <c r="DA19" s="525"/>
      <c r="DB19" s="523"/>
      <c r="DC19" s="524"/>
      <c r="DD19" s="524"/>
      <c r="DE19" s="524"/>
      <c r="DF19" s="524"/>
      <c r="DG19" s="524"/>
      <c r="DH19" s="524"/>
      <c r="DI19" s="525"/>
    </row>
    <row r="20" spans="1:113" ht="18.75" customHeight="1" thickBot="1" x14ac:dyDescent="0.2">
      <c r="A20" s="181"/>
      <c r="B20" s="648" t="s">
        <v>160</v>
      </c>
      <c r="C20" s="569"/>
      <c r="D20" s="569"/>
      <c r="E20" s="649"/>
      <c r="F20" s="649"/>
      <c r="G20" s="649"/>
      <c r="H20" s="649"/>
      <c r="I20" s="649"/>
      <c r="J20" s="649"/>
      <c r="K20" s="649"/>
      <c r="L20" s="657">
        <v>51310</v>
      </c>
      <c r="M20" s="657"/>
      <c r="N20" s="657"/>
      <c r="O20" s="657"/>
      <c r="P20" s="657"/>
      <c r="Q20" s="657"/>
      <c r="R20" s="658"/>
      <c r="S20" s="658"/>
      <c r="T20" s="658"/>
      <c r="U20" s="658"/>
      <c r="V20" s="659"/>
      <c r="W20" s="544"/>
      <c r="X20" s="545"/>
      <c r="Y20" s="545"/>
      <c r="Z20" s="545"/>
      <c r="AA20" s="545"/>
      <c r="AB20" s="545"/>
      <c r="AC20" s="660"/>
      <c r="AD20" s="660"/>
      <c r="AE20" s="660"/>
      <c r="AF20" s="660"/>
      <c r="AG20" s="660"/>
      <c r="AH20" s="660"/>
      <c r="AI20" s="660"/>
      <c r="AJ20" s="660"/>
      <c r="AK20" s="660"/>
      <c r="AL20" s="661"/>
      <c r="AM20" s="662"/>
      <c r="AN20" s="581"/>
      <c r="AO20" s="581"/>
      <c r="AP20" s="581"/>
      <c r="AQ20" s="581"/>
      <c r="AR20" s="581"/>
      <c r="AS20" s="581"/>
      <c r="AT20" s="582"/>
      <c r="AU20" s="663"/>
      <c r="AV20" s="664"/>
      <c r="AW20" s="664"/>
      <c r="AX20" s="665"/>
      <c r="AY20" s="560"/>
      <c r="AZ20" s="561"/>
      <c r="BA20" s="561"/>
      <c r="BB20" s="561"/>
      <c r="BC20" s="561"/>
      <c r="BD20" s="561"/>
      <c r="BE20" s="561"/>
      <c r="BF20" s="561"/>
      <c r="BG20" s="561"/>
      <c r="BH20" s="561"/>
      <c r="BI20" s="561"/>
      <c r="BJ20" s="561"/>
      <c r="BK20" s="561"/>
      <c r="BL20" s="561"/>
      <c r="BM20" s="562"/>
      <c r="BN20" s="526"/>
      <c r="BO20" s="527"/>
      <c r="BP20" s="527"/>
      <c r="BQ20" s="527"/>
      <c r="BR20" s="527"/>
      <c r="BS20" s="527"/>
      <c r="BT20" s="527"/>
      <c r="BU20" s="528"/>
      <c r="BV20" s="526"/>
      <c r="BW20" s="527"/>
      <c r="BX20" s="527"/>
      <c r="BY20" s="527"/>
      <c r="BZ20" s="527"/>
      <c r="CA20" s="527"/>
      <c r="CB20" s="527"/>
      <c r="CC20" s="528"/>
      <c r="CD20" s="194"/>
      <c r="CE20" s="640"/>
      <c r="CF20" s="640"/>
      <c r="CG20" s="640"/>
      <c r="CH20" s="640"/>
      <c r="CI20" s="640"/>
      <c r="CJ20" s="640"/>
      <c r="CK20" s="640"/>
      <c r="CL20" s="640"/>
      <c r="CM20" s="640"/>
      <c r="CN20" s="640"/>
      <c r="CO20" s="640"/>
      <c r="CP20" s="640"/>
      <c r="CQ20" s="640"/>
      <c r="CR20" s="640"/>
      <c r="CS20" s="641"/>
      <c r="CT20" s="523"/>
      <c r="CU20" s="524"/>
      <c r="CV20" s="524"/>
      <c r="CW20" s="524"/>
      <c r="CX20" s="524"/>
      <c r="CY20" s="524"/>
      <c r="CZ20" s="524"/>
      <c r="DA20" s="525"/>
      <c r="DB20" s="523"/>
      <c r="DC20" s="524"/>
      <c r="DD20" s="524"/>
      <c r="DE20" s="524"/>
      <c r="DF20" s="524"/>
      <c r="DG20" s="524"/>
      <c r="DH20" s="524"/>
      <c r="DI20" s="525"/>
    </row>
    <row r="21" spans="1:113" ht="18.75" customHeight="1" thickBot="1" x14ac:dyDescent="0.2">
      <c r="A21" s="181"/>
      <c r="B21" s="666" t="s">
        <v>161</v>
      </c>
      <c r="C21" s="667"/>
      <c r="D21" s="667"/>
      <c r="E21" s="667"/>
      <c r="F21" s="667"/>
      <c r="G21" s="667"/>
      <c r="H21" s="667"/>
      <c r="I21" s="667"/>
      <c r="J21" s="667"/>
      <c r="K21" s="667"/>
      <c r="L21" s="667"/>
      <c r="M21" s="667"/>
      <c r="N21" s="667"/>
      <c r="O21" s="667"/>
      <c r="P21" s="667"/>
      <c r="Q21" s="667"/>
      <c r="R21" s="667"/>
      <c r="S21" s="667"/>
      <c r="T21" s="667"/>
      <c r="U21" s="667"/>
      <c r="V21" s="667"/>
      <c r="W21" s="667"/>
      <c r="X21" s="667"/>
      <c r="Y21" s="667"/>
      <c r="Z21" s="667"/>
      <c r="AA21" s="667"/>
      <c r="AB21" s="667"/>
      <c r="AC21" s="667"/>
      <c r="AD21" s="667"/>
      <c r="AE21" s="667"/>
      <c r="AF21" s="667"/>
      <c r="AG21" s="667"/>
      <c r="AH21" s="667"/>
      <c r="AI21" s="667"/>
      <c r="AJ21" s="667"/>
      <c r="AK21" s="667"/>
      <c r="AL21" s="667"/>
      <c r="AM21" s="667"/>
      <c r="AN21" s="667"/>
      <c r="AO21" s="667"/>
      <c r="AP21" s="667"/>
      <c r="AQ21" s="667"/>
      <c r="AR21" s="667"/>
      <c r="AS21" s="667"/>
      <c r="AT21" s="667"/>
      <c r="AU21" s="667"/>
      <c r="AV21" s="667"/>
      <c r="AW21" s="667"/>
      <c r="AX21" s="668"/>
      <c r="AY21" s="642"/>
      <c r="AZ21" s="643"/>
      <c r="BA21" s="643"/>
      <c r="BB21" s="643"/>
      <c r="BC21" s="643"/>
      <c r="BD21" s="643"/>
      <c r="BE21" s="643"/>
      <c r="BF21" s="643"/>
      <c r="BG21" s="643"/>
      <c r="BH21" s="643"/>
      <c r="BI21" s="643"/>
      <c r="BJ21" s="643"/>
      <c r="BK21" s="643"/>
      <c r="BL21" s="643"/>
      <c r="BM21" s="644"/>
      <c r="BN21" s="645"/>
      <c r="BO21" s="646"/>
      <c r="BP21" s="646"/>
      <c r="BQ21" s="646"/>
      <c r="BR21" s="646"/>
      <c r="BS21" s="646"/>
      <c r="BT21" s="646"/>
      <c r="BU21" s="647"/>
      <c r="BV21" s="645"/>
      <c r="BW21" s="646"/>
      <c r="BX21" s="646"/>
      <c r="BY21" s="646"/>
      <c r="BZ21" s="646"/>
      <c r="CA21" s="646"/>
      <c r="CB21" s="646"/>
      <c r="CC21" s="647"/>
      <c r="CD21" s="194"/>
      <c r="CE21" s="640"/>
      <c r="CF21" s="640"/>
      <c r="CG21" s="640"/>
      <c r="CH21" s="640"/>
      <c r="CI21" s="640"/>
      <c r="CJ21" s="640"/>
      <c r="CK21" s="640"/>
      <c r="CL21" s="640"/>
      <c r="CM21" s="640"/>
      <c r="CN21" s="640"/>
      <c r="CO21" s="640"/>
      <c r="CP21" s="640"/>
      <c r="CQ21" s="640"/>
      <c r="CR21" s="640"/>
      <c r="CS21" s="641"/>
      <c r="CT21" s="523"/>
      <c r="CU21" s="524"/>
      <c r="CV21" s="524"/>
      <c r="CW21" s="524"/>
      <c r="CX21" s="524"/>
      <c r="CY21" s="524"/>
      <c r="CZ21" s="524"/>
      <c r="DA21" s="525"/>
      <c r="DB21" s="523"/>
      <c r="DC21" s="524"/>
      <c r="DD21" s="524"/>
      <c r="DE21" s="524"/>
      <c r="DF21" s="524"/>
      <c r="DG21" s="524"/>
      <c r="DH21" s="524"/>
      <c r="DI21" s="525"/>
    </row>
    <row r="22" spans="1:113" ht="18.75" customHeight="1" x14ac:dyDescent="0.15">
      <c r="A22" s="181"/>
      <c r="B22" s="696" t="s">
        <v>162</v>
      </c>
      <c r="C22" s="670"/>
      <c r="D22" s="671"/>
      <c r="E22" s="538" t="s">
        <v>1</v>
      </c>
      <c r="F22" s="543"/>
      <c r="G22" s="543"/>
      <c r="H22" s="543"/>
      <c r="I22" s="543"/>
      <c r="J22" s="543"/>
      <c r="K22" s="533"/>
      <c r="L22" s="538" t="s">
        <v>163</v>
      </c>
      <c r="M22" s="543"/>
      <c r="N22" s="543"/>
      <c r="O22" s="543"/>
      <c r="P22" s="533"/>
      <c r="Q22" s="701" t="s">
        <v>164</v>
      </c>
      <c r="R22" s="702"/>
      <c r="S22" s="702"/>
      <c r="T22" s="702"/>
      <c r="U22" s="702"/>
      <c r="V22" s="703"/>
      <c r="W22" s="669" t="s">
        <v>165</v>
      </c>
      <c r="X22" s="670"/>
      <c r="Y22" s="671"/>
      <c r="Z22" s="538" t="s">
        <v>1</v>
      </c>
      <c r="AA22" s="543"/>
      <c r="AB22" s="543"/>
      <c r="AC22" s="543"/>
      <c r="AD22" s="543"/>
      <c r="AE22" s="543"/>
      <c r="AF22" s="543"/>
      <c r="AG22" s="533"/>
      <c r="AH22" s="707" t="s">
        <v>166</v>
      </c>
      <c r="AI22" s="543"/>
      <c r="AJ22" s="543"/>
      <c r="AK22" s="543"/>
      <c r="AL22" s="533"/>
      <c r="AM22" s="707" t="s">
        <v>167</v>
      </c>
      <c r="AN22" s="708"/>
      <c r="AO22" s="708"/>
      <c r="AP22" s="708"/>
      <c r="AQ22" s="708"/>
      <c r="AR22" s="709"/>
      <c r="AS22" s="701" t="s">
        <v>164</v>
      </c>
      <c r="AT22" s="702"/>
      <c r="AU22" s="702"/>
      <c r="AV22" s="702"/>
      <c r="AW22" s="702"/>
      <c r="AX22" s="713"/>
      <c r="AY22" s="486" t="s">
        <v>168</v>
      </c>
      <c r="AZ22" s="487"/>
      <c r="BA22" s="487"/>
      <c r="BB22" s="487"/>
      <c r="BC22" s="487"/>
      <c r="BD22" s="487"/>
      <c r="BE22" s="487"/>
      <c r="BF22" s="487"/>
      <c r="BG22" s="487"/>
      <c r="BH22" s="487"/>
      <c r="BI22" s="487"/>
      <c r="BJ22" s="487"/>
      <c r="BK22" s="487"/>
      <c r="BL22" s="487"/>
      <c r="BM22" s="488"/>
      <c r="BN22" s="489">
        <v>51742544</v>
      </c>
      <c r="BO22" s="490"/>
      <c r="BP22" s="490"/>
      <c r="BQ22" s="490"/>
      <c r="BR22" s="490"/>
      <c r="BS22" s="490"/>
      <c r="BT22" s="490"/>
      <c r="BU22" s="491"/>
      <c r="BV22" s="489">
        <v>53518511</v>
      </c>
      <c r="BW22" s="490"/>
      <c r="BX22" s="490"/>
      <c r="BY22" s="490"/>
      <c r="BZ22" s="490"/>
      <c r="CA22" s="490"/>
      <c r="CB22" s="490"/>
      <c r="CC22" s="491"/>
      <c r="CD22" s="194"/>
      <c r="CE22" s="640"/>
      <c r="CF22" s="640"/>
      <c r="CG22" s="640"/>
      <c r="CH22" s="640"/>
      <c r="CI22" s="640"/>
      <c r="CJ22" s="640"/>
      <c r="CK22" s="640"/>
      <c r="CL22" s="640"/>
      <c r="CM22" s="640"/>
      <c r="CN22" s="640"/>
      <c r="CO22" s="640"/>
      <c r="CP22" s="640"/>
      <c r="CQ22" s="640"/>
      <c r="CR22" s="640"/>
      <c r="CS22" s="641"/>
      <c r="CT22" s="523"/>
      <c r="CU22" s="524"/>
      <c r="CV22" s="524"/>
      <c r="CW22" s="524"/>
      <c r="CX22" s="524"/>
      <c r="CY22" s="524"/>
      <c r="CZ22" s="524"/>
      <c r="DA22" s="525"/>
      <c r="DB22" s="523"/>
      <c r="DC22" s="524"/>
      <c r="DD22" s="524"/>
      <c r="DE22" s="524"/>
      <c r="DF22" s="524"/>
      <c r="DG22" s="524"/>
      <c r="DH22" s="524"/>
      <c r="DI22" s="525"/>
    </row>
    <row r="23" spans="1:113" ht="18.75" customHeight="1" x14ac:dyDescent="0.15">
      <c r="A23" s="181"/>
      <c r="B23" s="697"/>
      <c r="C23" s="673"/>
      <c r="D23" s="674"/>
      <c r="E23" s="512"/>
      <c r="F23" s="517"/>
      <c r="G23" s="517"/>
      <c r="H23" s="517"/>
      <c r="I23" s="517"/>
      <c r="J23" s="517"/>
      <c r="K23" s="506"/>
      <c r="L23" s="512"/>
      <c r="M23" s="517"/>
      <c r="N23" s="517"/>
      <c r="O23" s="517"/>
      <c r="P23" s="506"/>
      <c r="Q23" s="704"/>
      <c r="R23" s="705"/>
      <c r="S23" s="705"/>
      <c r="T23" s="705"/>
      <c r="U23" s="705"/>
      <c r="V23" s="706"/>
      <c r="W23" s="672"/>
      <c r="X23" s="673"/>
      <c r="Y23" s="674"/>
      <c r="Z23" s="512"/>
      <c r="AA23" s="517"/>
      <c r="AB23" s="517"/>
      <c r="AC23" s="517"/>
      <c r="AD23" s="517"/>
      <c r="AE23" s="517"/>
      <c r="AF23" s="517"/>
      <c r="AG23" s="506"/>
      <c r="AH23" s="512"/>
      <c r="AI23" s="517"/>
      <c r="AJ23" s="517"/>
      <c r="AK23" s="517"/>
      <c r="AL23" s="506"/>
      <c r="AM23" s="710"/>
      <c r="AN23" s="711"/>
      <c r="AO23" s="711"/>
      <c r="AP23" s="711"/>
      <c r="AQ23" s="711"/>
      <c r="AR23" s="712"/>
      <c r="AS23" s="704"/>
      <c r="AT23" s="705"/>
      <c r="AU23" s="705"/>
      <c r="AV23" s="705"/>
      <c r="AW23" s="705"/>
      <c r="AX23" s="714"/>
      <c r="AY23" s="560" t="s">
        <v>169</v>
      </c>
      <c r="AZ23" s="561"/>
      <c r="BA23" s="561"/>
      <c r="BB23" s="561"/>
      <c r="BC23" s="561"/>
      <c r="BD23" s="561"/>
      <c r="BE23" s="561"/>
      <c r="BF23" s="561"/>
      <c r="BG23" s="561"/>
      <c r="BH23" s="561"/>
      <c r="BI23" s="561"/>
      <c r="BJ23" s="561"/>
      <c r="BK23" s="561"/>
      <c r="BL23" s="561"/>
      <c r="BM23" s="562"/>
      <c r="BN23" s="526">
        <v>36123083</v>
      </c>
      <c r="BO23" s="527"/>
      <c r="BP23" s="527"/>
      <c r="BQ23" s="527"/>
      <c r="BR23" s="527"/>
      <c r="BS23" s="527"/>
      <c r="BT23" s="527"/>
      <c r="BU23" s="528"/>
      <c r="BV23" s="526">
        <v>37869086</v>
      </c>
      <c r="BW23" s="527"/>
      <c r="BX23" s="527"/>
      <c r="BY23" s="527"/>
      <c r="BZ23" s="527"/>
      <c r="CA23" s="527"/>
      <c r="CB23" s="527"/>
      <c r="CC23" s="528"/>
      <c r="CD23" s="194"/>
      <c r="CE23" s="640"/>
      <c r="CF23" s="640"/>
      <c r="CG23" s="640"/>
      <c r="CH23" s="640"/>
      <c r="CI23" s="640"/>
      <c r="CJ23" s="640"/>
      <c r="CK23" s="640"/>
      <c r="CL23" s="640"/>
      <c r="CM23" s="640"/>
      <c r="CN23" s="640"/>
      <c r="CO23" s="640"/>
      <c r="CP23" s="640"/>
      <c r="CQ23" s="640"/>
      <c r="CR23" s="640"/>
      <c r="CS23" s="641"/>
      <c r="CT23" s="523"/>
      <c r="CU23" s="524"/>
      <c r="CV23" s="524"/>
      <c r="CW23" s="524"/>
      <c r="CX23" s="524"/>
      <c r="CY23" s="524"/>
      <c r="CZ23" s="524"/>
      <c r="DA23" s="525"/>
      <c r="DB23" s="523"/>
      <c r="DC23" s="524"/>
      <c r="DD23" s="524"/>
      <c r="DE23" s="524"/>
      <c r="DF23" s="524"/>
      <c r="DG23" s="524"/>
      <c r="DH23" s="524"/>
      <c r="DI23" s="525"/>
    </row>
    <row r="24" spans="1:113" ht="18.75" customHeight="1" thickBot="1" x14ac:dyDescent="0.2">
      <c r="A24" s="181"/>
      <c r="B24" s="697"/>
      <c r="C24" s="673"/>
      <c r="D24" s="674"/>
      <c r="E24" s="576" t="s">
        <v>170</v>
      </c>
      <c r="F24" s="556"/>
      <c r="G24" s="556"/>
      <c r="H24" s="556"/>
      <c r="I24" s="556"/>
      <c r="J24" s="556"/>
      <c r="K24" s="557"/>
      <c r="L24" s="577">
        <v>1</v>
      </c>
      <c r="M24" s="578"/>
      <c r="N24" s="578"/>
      <c r="O24" s="578"/>
      <c r="P24" s="620"/>
      <c r="Q24" s="577">
        <v>9560</v>
      </c>
      <c r="R24" s="578"/>
      <c r="S24" s="578"/>
      <c r="T24" s="578"/>
      <c r="U24" s="578"/>
      <c r="V24" s="620"/>
      <c r="W24" s="672"/>
      <c r="X24" s="673"/>
      <c r="Y24" s="674"/>
      <c r="Z24" s="576" t="s">
        <v>171</v>
      </c>
      <c r="AA24" s="556"/>
      <c r="AB24" s="556"/>
      <c r="AC24" s="556"/>
      <c r="AD24" s="556"/>
      <c r="AE24" s="556"/>
      <c r="AF24" s="556"/>
      <c r="AG24" s="557"/>
      <c r="AH24" s="577">
        <v>788</v>
      </c>
      <c r="AI24" s="578"/>
      <c r="AJ24" s="578"/>
      <c r="AK24" s="578"/>
      <c r="AL24" s="620"/>
      <c r="AM24" s="577">
        <v>2498748</v>
      </c>
      <c r="AN24" s="578"/>
      <c r="AO24" s="578"/>
      <c r="AP24" s="578"/>
      <c r="AQ24" s="578"/>
      <c r="AR24" s="620"/>
      <c r="AS24" s="577">
        <v>3171</v>
      </c>
      <c r="AT24" s="578"/>
      <c r="AU24" s="578"/>
      <c r="AV24" s="578"/>
      <c r="AW24" s="578"/>
      <c r="AX24" s="579"/>
      <c r="AY24" s="642" t="s">
        <v>172</v>
      </c>
      <c r="AZ24" s="643"/>
      <c r="BA24" s="643"/>
      <c r="BB24" s="643"/>
      <c r="BC24" s="643"/>
      <c r="BD24" s="643"/>
      <c r="BE24" s="643"/>
      <c r="BF24" s="643"/>
      <c r="BG24" s="643"/>
      <c r="BH24" s="643"/>
      <c r="BI24" s="643"/>
      <c r="BJ24" s="643"/>
      <c r="BK24" s="643"/>
      <c r="BL24" s="643"/>
      <c r="BM24" s="644"/>
      <c r="BN24" s="526">
        <v>29704374</v>
      </c>
      <c r="BO24" s="527"/>
      <c r="BP24" s="527"/>
      <c r="BQ24" s="527"/>
      <c r="BR24" s="527"/>
      <c r="BS24" s="527"/>
      <c r="BT24" s="527"/>
      <c r="BU24" s="528"/>
      <c r="BV24" s="526">
        <v>30187593</v>
      </c>
      <c r="BW24" s="527"/>
      <c r="BX24" s="527"/>
      <c r="BY24" s="527"/>
      <c r="BZ24" s="527"/>
      <c r="CA24" s="527"/>
      <c r="CB24" s="527"/>
      <c r="CC24" s="528"/>
      <c r="CD24" s="194"/>
      <c r="CE24" s="640"/>
      <c r="CF24" s="640"/>
      <c r="CG24" s="640"/>
      <c r="CH24" s="640"/>
      <c r="CI24" s="640"/>
      <c r="CJ24" s="640"/>
      <c r="CK24" s="640"/>
      <c r="CL24" s="640"/>
      <c r="CM24" s="640"/>
      <c r="CN24" s="640"/>
      <c r="CO24" s="640"/>
      <c r="CP24" s="640"/>
      <c r="CQ24" s="640"/>
      <c r="CR24" s="640"/>
      <c r="CS24" s="641"/>
      <c r="CT24" s="523"/>
      <c r="CU24" s="524"/>
      <c r="CV24" s="524"/>
      <c r="CW24" s="524"/>
      <c r="CX24" s="524"/>
      <c r="CY24" s="524"/>
      <c r="CZ24" s="524"/>
      <c r="DA24" s="525"/>
      <c r="DB24" s="523"/>
      <c r="DC24" s="524"/>
      <c r="DD24" s="524"/>
      <c r="DE24" s="524"/>
      <c r="DF24" s="524"/>
      <c r="DG24" s="524"/>
      <c r="DH24" s="524"/>
      <c r="DI24" s="525"/>
    </row>
    <row r="25" spans="1:113" ht="18.75" customHeight="1" x14ac:dyDescent="0.15">
      <c r="A25" s="181"/>
      <c r="B25" s="697"/>
      <c r="C25" s="673"/>
      <c r="D25" s="674"/>
      <c r="E25" s="576" t="s">
        <v>173</v>
      </c>
      <c r="F25" s="556"/>
      <c r="G25" s="556"/>
      <c r="H25" s="556"/>
      <c r="I25" s="556"/>
      <c r="J25" s="556"/>
      <c r="K25" s="557"/>
      <c r="L25" s="577">
        <v>2</v>
      </c>
      <c r="M25" s="578"/>
      <c r="N25" s="578"/>
      <c r="O25" s="578"/>
      <c r="P25" s="620"/>
      <c r="Q25" s="577">
        <v>7315</v>
      </c>
      <c r="R25" s="578"/>
      <c r="S25" s="578"/>
      <c r="T25" s="578"/>
      <c r="U25" s="578"/>
      <c r="V25" s="620"/>
      <c r="W25" s="672"/>
      <c r="X25" s="673"/>
      <c r="Y25" s="674"/>
      <c r="Z25" s="576" t="s">
        <v>174</v>
      </c>
      <c r="AA25" s="556"/>
      <c r="AB25" s="556"/>
      <c r="AC25" s="556"/>
      <c r="AD25" s="556"/>
      <c r="AE25" s="556"/>
      <c r="AF25" s="556"/>
      <c r="AG25" s="557"/>
      <c r="AH25" s="577">
        <v>142</v>
      </c>
      <c r="AI25" s="578"/>
      <c r="AJ25" s="578"/>
      <c r="AK25" s="578"/>
      <c r="AL25" s="620"/>
      <c r="AM25" s="577">
        <v>436082</v>
      </c>
      <c r="AN25" s="578"/>
      <c r="AO25" s="578"/>
      <c r="AP25" s="578"/>
      <c r="AQ25" s="578"/>
      <c r="AR25" s="620"/>
      <c r="AS25" s="577">
        <v>3071</v>
      </c>
      <c r="AT25" s="578"/>
      <c r="AU25" s="578"/>
      <c r="AV25" s="578"/>
      <c r="AW25" s="578"/>
      <c r="AX25" s="579"/>
      <c r="AY25" s="486" t="s">
        <v>175</v>
      </c>
      <c r="AZ25" s="487"/>
      <c r="BA25" s="487"/>
      <c r="BB25" s="487"/>
      <c r="BC25" s="487"/>
      <c r="BD25" s="487"/>
      <c r="BE25" s="487"/>
      <c r="BF25" s="487"/>
      <c r="BG25" s="487"/>
      <c r="BH25" s="487"/>
      <c r="BI25" s="487"/>
      <c r="BJ25" s="487"/>
      <c r="BK25" s="487"/>
      <c r="BL25" s="487"/>
      <c r="BM25" s="488"/>
      <c r="BN25" s="489">
        <v>5794222</v>
      </c>
      <c r="BO25" s="490"/>
      <c r="BP25" s="490"/>
      <c r="BQ25" s="490"/>
      <c r="BR25" s="490"/>
      <c r="BS25" s="490"/>
      <c r="BT25" s="490"/>
      <c r="BU25" s="491"/>
      <c r="BV25" s="489">
        <v>7758403</v>
      </c>
      <c r="BW25" s="490"/>
      <c r="BX25" s="490"/>
      <c r="BY25" s="490"/>
      <c r="BZ25" s="490"/>
      <c r="CA25" s="490"/>
      <c r="CB25" s="490"/>
      <c r="CC25" s="491"/>
      <c r="CD25" s="194"/>
      <c r="CE25" s="640"/>
      <c r="CF25" s="640"/>
      <c r="CG25" s="640"/>
      <c r="CH25" s="640"/>
      <c r="CI25" s="640"/>
      <c r="CJ25" s="640"/>
      <c r="CK25" s="640"/>
      <c r="CL25" s="640"/>
      <c r="CM25" s="640"/>
      <c r="CN25" s="640"/>
      <c r="CO25" s="640"/>
      <c r="CP25" s="640"/>
      <c r="CQ25" s="640"/>
      <c r="CR25" s="640"/>
      <c r="CS25" s="641"/>
      <c r="CT25" s="523"/>
      <c r="CU25" s="524"/>
      <c r="CV25" s="524"/>
      <c r="CW25" s="524"/>
      <c r="CX25" s="524"/>
      <c r="CY25" s="524"/>
      <c r="CZ25" s="524"/>
      <c r="DA25" s="525"/>
      <c r="DB25" s="523"/>
      <c r="DC25" s="524"/>
      <c r="DD25" s="524"/>
      <c r="DE25" s="524"/>
      <c r="DF25" s="524"/>
      <c r="DG25" s="524"/>
      <c r="DH25" s="524"/>
      <c r="DI25" s="525"/>
    </row>
    <row r="26" spans="1:113" ht="18.75" customHeight="1" x14ac:dyDescent="0.15">
      <c r="A26" s="181"/>
      <c r="B26" s="697"/>
      <c r="C26" s="673"/>
      <c r="D26" s="674"/>
      <c r="E26" s="576" t="s">
        <v>176</v>
      </c>
      <c r="F26" s="556"/>
      <c r="G26" s="556"/>
      <c r="H26" s="556"/>
      <c r="I26" s="556"/>
      <c r="J26" s="556"/>
      <c r="K26" s="557"/>
      <c r="L26" s="577">
        <v>1</v>
      </c>
      <c r="M26" s="578"/>
      <c r="N26" s="578"/>
      <c r="O26" s="578"/>
      <c r="P26" s="620"/>
      <c r="Q26" s="577">
        <v>6580</v>
      </c>
      <c r="R26" s="578"/>
      <c r="S26" s="578"/>
      <c r="T26" s="578"/>
      <c r="U26" s="578"/>
      <c r="V26" s="620"/>
      <c r="W26" s="672"/>
      <c r="X26" s="673"/>
      <c r="Y26" s="674"/>
      <c r="Z26" s="576" t="s">
        <v>177</v>
      </c>
      <c r="AA26" s="678"/>
      <c r="AB26" s="678"/>
      <c r="AC26" s="678"/>
      <c r="AD26" s="678"/>
      <c r="AE26" s="678"/>
      <c r="AF26" s="678"/>
      <c r="AG26" s="679"/>
      <c r="AH26" s="577">
        <v>17</v>
      </c>
      <c r="AI26" s="578"/>
      <c r="AJ26" s="578"/>
      <c r="AK26" s="578"/>
      <c r="AL26" s="620"/>
      <c r="AM26" s="577">
        <v>52887</v>
      </c>
      <c r="AN26" s="578"/>
      <c r="AO26" s="578"/>
      <c r="AP26" s="578"/>
      <c r="AQ26" s="578"/>
      <c r="AR26" s="620"/>
      <c r="AS26" s="577">
        <v>3111</v>
      </c>
      <c r="AT26" s="578"/>
      <c r="AU26" s="578"/>
      <c r="AV26" s="578"/>
      <c r="AW26" s="578"/>
      <c r="AX26" s="579"/>
      <c r="AY26" s="529" t="s">
        <v>178</v>
      </c>
      <c r="AZ26" s="530"/>
      <c r="BA26" s="530"/>
      <c r="BB26" s="530"/>
      <c r="BC26" s="530"/>
      <c r="BD26" s="530"/>
      <c r="BE26" s="530"/>
      <c r="BF26" s="530"/>
      <c r="BG26" s="530"/>
      <c r="BH26" s="530"/>
      <c r="BI26" s="530"/>
      <c r="BJ26" s="530"/>
      <c r="BK26" s="530"/>
      <c r="BL26" s="530"/>
      <c r="BM26" s="531"/>
      <c r="BN26" s="526" t="s">
        <v>129</v>
      </c>
      <c r="BO26" s="527"/>
      <c r="BP26" s="527"/>
      <c r="BQ26" s="527"/>
      <c r="BR26" s="527"/>
      <c r="BS26" s="527"/>
      <c r="BT26" s="527"/>
      <c r="BU26" s="528"/>
      <c r="BV26" s="526" t="s">
        <v>179</v>
      </c>
      <c r="BW26" s="527"/>
      <c r="BX26" s="527"/>
      <c r="BY26" s="527"/>
      <c r="BZ26" s="527"/>
      <c r="CA26" s="527"/>
      <c r="CB26" s="527"/>
      <c r="CC26" s="528"/>
      <c r="CD26" s="194"/>
      <c r="CE26" s="640"/>
      <c r="CF26" s="640"/>
      <c r="CG26" s="640"/>
      <c r="CH26" s="640"/>
      <c r="CI26" s="640"/>
      <c r="CJ26" s="640"/>
      <c r="CK26" s="640"/>
      <c r="CL26" s="640"/>
      <c r="CM26" s="640"/>
      <c r="CN26" s="640"/>
      <c r="CO26" s="640"/>
      <c r="CP26" s="640"/>
      <c r="CQ26" s="640"/>
      <c r="CR26" s="640"/>
      <c r="CS26" s="641"/>
      <c r="CT26" s="523"/>
      <c r="CU26" s="524"/>
      <c r="CV26" s="524"/>
      <c r="CW26" s="524"/>
      <c r="CX26" s="524"/>
      <c r="CY26" s="524"/>
      <c r="CZ26" s="524"/>
      <c r="DA26" s="525"/>
      <c r="DB26" s="523"/>
      <c r="DC26" s="524"/>
      <c r="DD26" s="524"/>
      <c r="DE26" s="524"/>
      <c r="DF26" s="524"/>
      <c r="DG26" s="524"/>
      <c r="DH26" s="524"/>
      <c r="DI26" s="525"/>
    </row>
    <row r="27" spans="1:113" ht="18.75" customHeight="1" thickBot="1" x14ac:dyDescent="0.2">
      <c r="A27" s="181"/>
      <c r="B27" s="697"/>
      <c r="C27" s="673"/>
      <c r="D27" s="674"/>
      <c r="E27" s="576" t="s">
        <v>180</v>
      </c>
      <c r="F27" s="556"/>
      <c r="G27" s="556"/>
      <c r="H27" s="556"/>
      <c r="I27" s="556"/>
      <c r="J27" s="556"/>
      <c r="K27" s="557"/>
      <c r="L27" s="577">
        <v>1</v>
      </c>
      <c r="M27" s="578"/>
      <c r="N27" s="578"/>
      <c r="O27" s="578"/>
      <c r="P27" s="620"/>
      <c r="Q27" s="577">
        <v>5720</v>
      </c>
      <c r="R27" s="578"/>
      <c r="S27" s="578"/>
      <c r="T27" s="578"/>
      <c r="U27" s="578"/>
      <c r="V27" s="620"/>
      <c r="W27" s="672"/>
      <c r="X27" s="673"/>
      <c r="Y27" s="674"/>
      <c r="Z27" s="576" t="s">
        <v>181</v>
      </c>
      <c r="AA27" s="556"/>
      <c r="AB27" s="556"/>
      <c r="AC27" s="556"/>
      <c r="AD27" s="556"/>
      <c r="AE27" s="556"/>
      <c r="AF27" s="556"/>
      <c r="AG27" s="557"/>
      <c r="AH27" s="577">
        <v>10</v>
      </c>
      <c r="AI27" s="578"/>
      <c r="AJ27" s="578"/>
      <c r="AK27" s="578"/>
      <c r="AL27" s="620"/>
      <c r="AM27" s="577">
        <v>38730</v>
      </c>
      <c r="AN27" s="578"/>
      <c r="AO27" s="578"/>
      <c r="AP27" s="578"/>
      <c r="AQ27" s="578"/>
      <c r="AR27" s="620"/>
      <c r="AS27" s="577">
        <v>3873</v>
      </c>
      <c r="AT27" s="578"/>
      <c r="AU27" s="578"/>
      <c r="AV27" s="578"/>
      <c r="AW27" s="578"/>
      <c r="AX27" s="579"/>
      <c r="AY27" s="621" t="s">
        <v>182</v>
      </c>
      <c r="AZ27" s="622"/>
      <c r="BA27" s="622"/>
      <c r="BB27" s="622"/>
      <c r="BC27" s="622"/>
      <c r="BD27" s="622"/>
      <c r="BE27" s="622"/>
      <c r="BF27" s="622"/>
      <c r="BG27" s="622"/>
      <c r="BH27" s="622"/>
      <c r="BI27" s="622"/>
      <c r="BJ27" s="622"/>
      <c r="BK27" s="622"/>
      <c r="BL27" s="622"/>
      <c r="BM27" s="623"/>
      <c r="BN27" s="645" t="s">
        <v>183</v>
      </c>
      <c r="BO27" s="646"/>
      <c r="BP27" s="646"/>
      <c r="BQ27" s="646"/>
      <c r="BR27" s="646"/>
      <c r="BS27" s="646"/>
      <c r="BT27" s="646"/>
      <c r="BU27" s="647"/>
      <c r="BV27" s="645" t="s">
        <v>137</v>
      </c>
      <c r="BW27" s="646"/>
      <c r="BX27" s="646"/>
      <c r="BY27" s="646"/>
      <c r="BZ27" s="646"/>
      <c r="CA27" s="646"/>
      <c r="CB27" s="646"/>
      <c r="CC27" s="647"/>
      <c r="CD27" s="196"/>
      <c r="CE27" s="640"/>
      <c r="CF27" s="640"/>
      <c r="CG27" s="640"/>
      <c r="CH27" s="640"/>
      <c r="CI27" s="640"/>
      <c r="CJ27" s="640"/>
      <c r="CK27" s="640"/>
      <c r="CL27" s="640"/>
      <c r="CM27" s="640"/>
      <c r="CN27" s="640"/>
      <c r="CO27" s="640"/>
      <c r="CP27" s="640"/>
      <c r="CQ27" s="640"/>
      <c r="CR27" s="640"/>
      <c r="CS27" s="641"/>
      <c r="CT27" s="523"/>
      <c r="CU27" s="524"/>
      <c r="CV27" s="524"/>
      <c r="CW27" s="524"/>
      <c r="CX27" s="524"/>
      <c r="CY27" s="524"/>
      <c r="CZ27" s="524"/>
      <c r="DA27" s="525"/>
      <c r="DB27" s="523"/>
      <c r="DC27" s="524"/>
      <c r="DD27" s="524"/>
      <c r="DE27" s="524"/>
      <c r="DF27" s="524"/>
      <c r="DG27" s="524"/>
      <c r="DH27" s="524"/>
      <c r="DI27" s="525"/>
    </row>
    <row r="28" spans="1:113" ht="18.75" customHeight="1" x14ac:dyDescent="0.15">
      <c r="A28" s="181"/>
      <c r="B28" s="697"/>
      <c r="C28" s="673"/>
      <c r="D28" s="674"/>
      <c r="E28" s="576" t="s">
        <v>184</v>
      </c>
      <c r="F28" s="556"/>
      <c r="G28" s="556"/>
      <c r="H28" s="556"/>
      <c r="I28" s="556"/>
      <c r="J28" s="556"/>
      <c r="K28" s="557"/>
      <c r="L28" s="577">
        <v>1</v>
      </c>
      <c r="M28" s="578"/>
      <c r="N28" s="578"/>
      <c r="O28" s="578"/>
      <c r="P28" s="620"/>
      <c r="Q28" s="577">
        <v>5180</v>
      </c>
      <c r="R28" s="578"/>
      <c r="S28" s="578"/>
      <c r="T28" s="578"/>
      <c r="U28" s="578"/>
      <c r="V28" s="620"/>
      <c r="W28" s="672"/>
      <c r="X28" s="673"/>
      <c r="Y28" s="674"/>
      <c r="Z28" s="576" t="s">
        <v>185</v>
      </c>
      <c r="AA28" s="556"/>
      <c r="AB28" s="556"/>
      <c r="AC28" s="556"/>
      <c r="AD28" s="556"/>
      <c r="AE28" s="556"/>
      <c r="AF28" s="556"/>
      <c r="AG28" s="557"/>
      <c r="AH28" s="577" t="s">
        <v>137</v>
      </c>
      <c r="AI28" s="578"/>
      <c r="AJ28" s="578"/>
      <c r="AK28" s="578"/>
      <c r="AL28" s="620"/>
      <c r="AM28" s="577" t="s">
        <v>137</v>
      </c>
      <c r="AN28" s="578"/>
      <c r="AO28" s="578"/>
      <c r="AP28" s="578"/>
      <c r="AQ28" s="578"/>
      <c r="AR28" s="620"/>
      <c r="AS28" s="577" t="s">
        <v>137</v>
      </c>
      <c r="AT28" s="578"/>
      <c r="AU28" s="578"/>
      <c r="AV28" s="578"/>
      <c r="AW28" s="578"/>
      <c r="AX28" s="579"/>
      <c r="AY28" s="680" t="s">
        <v>186</v>
      </c>
      <c r="AZ28" s="681"/>
      <c r="BA28" s="681"/>
      <c r="BB28" s="682"/>
      <c r="BC28" s="486" t="s">
        <v>49</v>
      </c>
      <c r="BD28" s="487"/>
      <c r="BE28" s="487"/>
      <c r="BF28" s="487"/>
      <c r="BG28" s="487"/>
      <c r="BH28" s="487"/>
      <c r="BI28" s="487"/>
      <c r="BJ28" s="487"/>
      <c r="BK28" s="487"/>
      <c r="BL28" s="487"/>
      <c r="BM28" s="488"/>
      <c r="BN28" s="489">
        <v>1386518</v>
      </c>
      <c r="BO28" s="490"/>
      <c r="BP28" s="490"/>
      <c r="BQ28" s="490"/>
      <c r="BR28" s="490"/>
      <c r="BS28" s="490"/>
      <c r="BT28" s="490"/>
      <c r="BU28" s="491"/>
      <c r="BV28" s="489">
        <v>1754333</v>
      </c>
      <c r="BW28" s="490"/>
      <c r="BX28" s="490"/>
      <c r="BY28" s="490"/>
      <c r="BZ28" s="490"/>
      <c r="CA28" s="490"/>
      <c r="CB28" s="490"/>
      <c r="CC28" s="491"/>
      <c r="CD28" s="194"/>
      <c r="CE28" s="640"/>
      <c r="CF28" s="640"/>
      <c r="CG28" s="640"/>
      <c r="CH28" s="640"/>
      <c r="CI28" s="640"/>
      <c r="CJ28" s="640"/>
      <c r="CK28" s="640"/>
      <c r="CL28" s="640"/>
      <c r="CM28" s="640"/>
      <c r="CN28" s="640"/>
      <c r="CO28" s="640"/>
      <c r="CP28" s="640"/>
      <c r="CQ28" s="640"/>
      <c r="CR28" s="640"/>
      <c r="CS28" s="641"/>
      <c r="CT28" s="523"/>
      <c r="CU28" s="524"/>
      <c r="CV28" s="524"/>
      <c r="CW28" s="524"/>
      <c r="CX28" s="524"/>
      <c r="CY28" s="524"/>
      <c r="CZ28" s="524"/>
      <c r="DA28" s="525"/>
      <c r="DB28" s="523"/>
      <c r="DC28" s="524"/>
      <c r="DD28" s="524"/>
      <c r="DE28" s="524"/>
      <c r="DF28" s="524"/>
      <c r="DG28" s="524"/>
      <c r="DH28" s="524"/>
      <c r="DI28" s="525"/>
    </row>
    <row r="29" spans="1:113" ht="18.75" customHeight="1" x14ac:dyDescent="0.15">
      <c r="A29" s="181"/>
      <c r="B29" s="697"/>
      <c r="C29" s="673"/>
      <c r="D29" s="674"/>
      <c r="E29" s="576" t="s">
        <v>187</v>
      </c>
      <c r="F29" s="556"/>
      <c r="G29" s="556"/>
      <c r="H29" s="556"/>
      <c r="I29" s="556"/>
      <c r="J29" s="556"/>
      <c r="K29" s="557"/>
      <c r="L29" s="577">
        <v>24</v>
      </c>
      <c r="M29" s="578"/>
      <c r="N29" s="578"/>
      <c r="O29" s="578"/>
      <c r="P29" s="620"/>
      <c r="Q29" s="577">
        <v>4820</v>
      </c>
      <c r="R29" s="578"/>
      <c r="S29" s="578"/>
      <c r="T29" s="578"/>
      <c r="U29" s="578"/>
      <c r="V29" s="620"/>
      <c r="W29" s="675"/>
      <c r="X29" s="676"/>
      <c r="Y29" s="677"/>
      <c r="Z29" s="576" t="s">
        <v>188</v>
      </c>
      <c r="AA29" s="556"/>
      <c r="AB29" s="556"/>
      <c r="AC29" s="556"/>
      <c r="AD29" s="556"/>
      <c r="AE29" s="556"/>
      <c r="AF29" s="556"/>
      <c r="AG29" s="557"/>
      <c r="AH29" s="577">
        <v>798</v>
      </c>
      <c r="AI29" s="578"/>
      <c r="AJ29" s="578"/>
      <c r="AK29" s="578"/>
      <c r="AL29" s="620"/>
      <c r="AM29" s="577">
        <v>2537478</v>
      </c>
      <c r="AN29" s="578"/>
      <c r="AO29" s="578"/>
      <c r="AP29" s="578"/>
      <c r="AQ29" s="578"/>
      <c r="AR29" s="620"/>
      <c r="AS29" s="577">
        <v>3180</v>
      </c>
      <c r="AT29" s="578"/>
      <c r="AU29" s="578"/>
      <c r="AV29" s="578"/>
      <c r="AW29" s="578"/>
      <c r="AX29" s="579"/>
      <c r="AY29" s="683"/>
      <c r="AZ29" s="684"/>
      <c r="BA29" s="684"/>
      <c r="BB29" s="685"/>
      <c r="BC29" s="560" t="s">
        <v>189</v>
      </c>
      <c r="BD29" s="561"/>
      <c r="BE29" s="561"/>
      <c r="BF29" s="561"/>
      <c r="BG29" s="561"/>
      <c r="BH29" s="561"/>
      <c r="BI29" s="561"/>
      <c r="BJ29" s="561"/>
      <c r="BK29" s="561"/>
      <c r="BL29" s="561"/>
      <c r="BM29" s="562"/>
      <c r="BN29" s="526">
        <v>1144247</v>
      </c>
      <c r="BO29" s="527"/>
      <c r="BP29" s="527"/>
      <c r="BQ29" s="527"/>
      <c r="BR29" s="527"/>
      <c r="BS29" s="527"/>
      <c r="BT29" s="527"/>
      <c r="BU29" s="528"/>
      <c r="BV29" s="526">
        <v>1643400</v>
      </c>
      <c r="BW29" s="527"/>
      <c r="BX29" s="527"/>
      <c r="BY29" s="527"/>
      <c r="BZ29" s="527"/>
      <c r="CA29" s="527"/>
      <c r="CB29" s="527"/>
      <c r="CC29" s="528"/>
      <c r="CD29" s="196"/>
      <c r="CE29" s="640"/>
      <c r="CF29" s="640"/>
      <c r="CG29" s="640"/>
      <c r="CH29" s="640"/>
      <c r="CI29" s="640"/>
      <c r="CJ29" s="640"/>
      <c r="CK29" s="640"/>
      <c r="CL29" s="640"/>
      <c r="CM29" s="640"/>
      <c r="CN29" s="640"/>
      <c r="CO29" s="640"/>
      <c r="CP29" s="640"/>
      <c r="CQ29" s="640"/>
      <c r="CR29" s="640"/>
      <c r="CS29" s="641"/>
      <c r="CT29" s="523"/>
      <c r="CU29" s="524"/>
      <c r="CV29" s="524"/>
      <c r="CW29" s="524"/>
      <c r="CX29" s="524"/>
      <c r="CY29" s="524"/>
      <c r="CZ29" s="524"/>
      <c r="DA29" s="525"/>
      <c r="DB29" s="523"/>
      <c r="DC29" s="524"/>
      <c r="DD29" s="524"/>
      <c r="DE29" s="524"/>
      <c r="DF29" s="524"/>
      <c r="DG29" s="524"/>
      <c r="DH29" s="524"/>
      <c r="DI29" s="525"/>
    </row>
    <row r="30" spans="1:113" ht="18.75" customHeight="1" thickBot="1" x14ac:dyDescent="0.2">
      <c r="A30" s="181"/>
      <c r="B30" s="698"/>
      <c r="C30" s="699"/>
      <c r="D30" s="700"/>
      <c r="E30" s="580"/>
      <c r="F30" s="581"/>
      <c r="G30" s="581"/>
      <c r="H30" s="581"/>
      <c r="I30" s="581"/>
      <c r="J30" s="581"/>
      <c r="K30" s="582"/>
      <c r="L30" s="690"/>
      <c r="M30" s="691"/>
      <c r="N30" s="691"/>
      <c r="O30" s="691"/>
      <c r="P30" s="692"/>
      <c r="Q30" s="690"/>
      <c r="R30" s="691"/>
      <c r="S30" s="691"/>
      <c r="T30" s="691"/>
      <c r="U30" s="691"/>
      <c r="V30" s="692"/>
      <c r="W30" s="693" t="s">
        <v>190</v>
      </c>
      <c r="X30" s="694"/>
      <c r="Y30" s="694"/>
      <c r="Z30" s="694"/>
      <c r="AA30" s="694"/>
      <c r="AB30" s="694"/>
      <c r="AC30" s="694"/>
      <c r="AD30" s="694"/>
      <c r="AE30" s="694"/>
      <c r="AF30" s="694"/>
      <c r="AG30" s="695"/>
      <c r="AH30" s="653">
        <v>99.1</v>
      </c>
      <c r="AI30" s="654"/>
      <c r="AJ30" s="654"/>
      <c r="AK30" s="654"/>
      <c r="AL30" s="654"/>
      <c r="AM30" s="654"/>
      <c r="AN30" s="654"/>
      <c r="AO30" s="654"/>
      <c r="AP30" s="654"/>
      <c r="AQ30" s="654"/>
      <c r="AR30" s="654"/>
      <c r="AS30" s="654"/>
      <c r="AT30" s="654"/>
      <c r="AU30" s="654"/>
      <c r="AV30" s="654"/>
      <c r="AW30" s="654"/>
      <c r="AX30" s="656"/>
      <c r="AY30" s="686"/>
      <c r="AZ30" s="687"/>
      <c r="BA30" s="687"/>
      <c r="BB30" s="688"/>
      <c r="BC30" s="642" t="s">
        <v>51</v>
      </c>
      <c r="BD30" s="643"/>
      <c r="BE30" s="643"/>
      <c r="BF30" s="643"/>
      <c r="BG30" s="643"/>
      <c r="BH30" s="643"/>
      <c r="BI30" s="643"/>
      <c r="BJ30" s="643"/>
      <c r="BK30" s="643"/>
      <c r="BL30" s="643"/>
      <c r="BM30" s="644"/>
      <c r="BN30" s="645">
        <v>5002814</v>
      </c>
      <c r="BO30" s="646"/>
      <c r="BP30" s="646"/>
      <c r="BQ30" s="646"/>
      <c r="BR30" s="646"/>
      <c r="BS30" s="646"/>
      <c r="BT30" s="646"/>
      <c r="BU30" s="647"/>
      <c r="BV30" s="645">
        <v>5142698</v>
      </c>
      <c r="BW30" s="646"/>
      <c r="BX30" s="646"/>
      <c r="BY30" s="646"/>
      <c r="BZ30" s="646"/>
      <c r="CA30" s="646"/>
      <c r="CB30" s="646"/>
      <c r="CC30" s="647"/>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689" t="s">
        <v>191</v>
      </c>
      <c r="D32" s="689"/>
      <c r="E32" s="689"/>
      <c r="F32" s="689"/>
      <c r="G32" s="689"/>
      <c r="H32" s="689"/>
      <c r="I32" s="689"/>
      <c r="J32" s="689"/>
      <c r="K32" s="689"/>
      <c r="L32" s="689"/>
      <c r="M32" s="689"/>
      <c r="N32" s="689"/>
      <c r="O32" s="689"/>
      <c r="P32" s="689"/>
      <c r="Q32" s="689"/>
      <c r="R32" s="689"/>
      <c r="S32" s="689"/>
      <c r="U32" s="530" t="s">
        <v>192</v>
      </c>
      <c r="V32" s="530"/>
      <c r="W32" s="530"/>
      <c r="X32" s="530"/>
      <c r="Y32" s="530"/>
      <c r="Z32" s="530"/>
      <c r="AA32" s="530"/>
      <c r="AB32" s="530"/>
      <c r="AC32" s="530"/>
      <c r="AD32" s="530"/>
      <c r="AE32" s="530"/>
      <c r="AF32" s="530"/>
      <c r="AG32" s="530"/>
      <c r="AH32" s="530"/>
      <c r="AI32" s="530"/>
      <c r="AJ32" s="530"/>
      <c r="AK32" s="530"/>
      <c r="AM32" s="530" t="s">
        <v>193</v>
      </c>
      <c r="AN32" s="530"/>
      <c r="AO32" s="530"/>
      <c r="AP32" s="530"/>
      <c r="AQ32" s="530"/>
      <c r="AR32" s="530"/>
      <c r="AS32" s="530"/>
      <c r="AT32" s="530"/>
      <c r="AU32" s="530"/>
      <c r="AV32" s="530"/>
      <c r="AW32" s="530"/>
      <c r="AX32" s="530"/>
      <c r="AY32" s="530"/>
      <c r="AZ32" s="530"/>
      <c r="BA32" s="530"/>
      <c r="BB32" s="530"/>
      <c r="BC32" s="530"/>
      <c r="BE32" s="530" t="s">
        <v>194</v>
      </c>
      <c r="BF32" s="530"/>
      <c r="BG32" s="530"/>
      <c r="BH32" s="530"/>
      <c r="BI32" s="530"/>
      <c r="BJ32" s="530"/>
      <c r="BK32" s="530"/>
      <c r="BL32" s="530"/>
      <c r="BM32" s="530"/>
      <c r="BN32" s="530"/>
      <c r="BO32" s="530"/>
      <c r="BP32" s="530"/>
      <c r="BQ32" s="530"/>
      <c r="BR32" s="530"/>
      <c r="BS32" s="530"/>
      <c r="BT32" s="530"/>
      <c r="BU32" s="530"/>
      <c r="BW32" s="530" t="s">
        <v>195</v>
      </c>
      <c r="BX32" s="530"/>
      <c r="BY32" s="530"/>
      <c r="BZ32" s="530"/>
      <c r="CA32" s="530"/>
      <c r="CB32" s="530"/>
      <c r="CC32" s="530"/>
      <c r="CD32" s="530"/>
      <c r="CE32" s="530"/>
      <c r="CF32" s="530"/>
      <c r="CG32" s="530"/>
      <c r="CH32" s="530"/>
      <c r="CI32" s="530"/>
      <c r="CJ32" s="530"/>
      <c r="CK32" s="530"/>
      <c r="CL32" s="530"/>
      <c r="CM32" s="530"/>
      <c r="CO32" s="530" t="s">
        <v>196</v>
      </c>
      <c r="CP32" s="530"/>
      <c r="CQ32" s="530"/>
      <c r="CR32" s="530"/>
      <c r="CS32" s="530"/>
      <c r="CT32" s="530"/>
      <c r="CU32" s="530"/>
      <c r="CV32" s="530"/>
      <c r="CW32" s="530"/>
      <c r="CX32" s="530"/>
      <c r="CY32" s="530"/>
      <c r="CZ32" s="530"/>
      <c r="DA32" s="530"/>
      <c r="DB32" s="530"/>
      <c r="DC32" s="530"/>
      <c r="DD32" s="530"/>
      <c r="DE32" s="530"/>
      <c r="DI32" s="204"/>
    </row>
    <row r="33" spans="1:113" ht="13.5" customHeight="1" x14ac:dyDescent="0.15">
      <c r="A33" s="181"/>
      <c r="B33" s="205"/>
      <c r="C33" s="550" t="s">
        <v>197</v>
      </c>
      <c r="D33" s="550"/>
      <c r="E33" s="515" t="s">
        <v>198</v>
      </c>
      <c r="F33" s="515"/>
      <c r="G33" s="515"/>
      <c r="H33" s="515"/>
      <c r="I33" s="515"/>
      <c r="J33" s="515"/>
      <c r="K33" s="515"/>
      <c r="L33" s="515"/>
      <c r="M33" s="515"/>
      <c r="N33" s="515"/>
      <c r="O33" s="515"/>
      <c r="P33" s="515"/>
      <c r="Q33" s="515"/>
      <c r="R33" s="515"/>
      <c r="S33" s="515"/>
      <c r="T33" s="206"/>
      <c r="U33" s="550" t="s">
        <v>199</v>
      </c>
      <c r="V33" s="550"/>
      <c r="W33" s="515" t="s">
        <v>200</v>
      </c>
      <c r="X33" s="515"/>
      <c r="Y33" s="515"/>
      <c r="Z33" s="515"/>
      <c r="AA33" s="515"/>
      <c r="AB33" s="515"/>
      <c r="AC33" s="515"/>
      <c r="AD33" s="515"/>
      <c r="AE33" s="515"/>
      <c r="AF33" s="515"/>
      <c r="AG33" s="515"/>
      <c r="AH33" s="515"/>
      <c r="AI33" s="515"/>
      <c r="AJ33" s="515"/>
      <c r="AK33" s="515"/>
      <c r="AL33" s="206"/>
      <c r="AM33" s="550" t="s">
        <v>201</v>
      </c>
      <c r="AN33" s="550"/>
      <c r="AO33" s="515" t="s">
        <v>202</v>
      </c>
      <c r="AP33" s="515"/>
      <c r="AQ33" s="515"/>
      <c r="AR33" s="515"/>
      <c r="AS33" s="515"/>
      <c r="AT33" s="515"/>
      <c r="AU33" s="515"/>
      <c r="AV33" s="515"/>
      <c r="AW33" s="515"/>
      <c r="AX33" s="515"/>
      <c r="AY33" s="515"/>
      <c r="AZ33" s="515"/>
      <c r="BA33" s="515"/>
      <c r="BB33" s="515"/>
      <c r="BC33" s="515"/>
      <c r="BD33" s="207"/>
      <c r="BE33" s="515" t="s">
        <v>203</v>
      </c>
      <c r="BF33" s="515"/>
      <c r="BG33" s="515" t="s">
        <v>204</v>
      </c>
      <c r="BH33" s="515"/>
      <c r="BI33" s="515"/>
      <c r="BJ33" s="515"/>
      <c r="BK33" s="515"/>
      <c r="BL33" s="515"/>
      <c r="BM33" s="515"/>
      <c r="BN33" s="515"/>
      <c r="BO33" s="515"/>
      <c r="BP33" s="515"/>
      <c r="BQ33" s="515"/>
      <c r="BR33" s="515"/>
      <c r="BS33" s="515"/>
      <c r="BT33" s="515"/>
      <c r="BU33" s="515"/>
      <c r="BV33" s="207"/>
      <c r="BW33" s="550" t="s">
        <v>203</v>
      </c>
      <c r="BX33" s="550"/>
      <c r="BY33" s="515" t="s">
        <v>205</v>
      </c>
      <c r="BZ33" s="515"/>
      <c r="CA33" s="515"/>
      <c r="CB33" s="515"/>
      <c r="CC33" s="515"/>
      <c r="CD33" s="515"/>
      <c r="CE33" s="515"/>
      <c r="CF33" s="515"/>
      <c r="CG33" s="515"/>
      <c r="CH33" s="515"/>
      <c r="CI33" s="515"/>
      <c r="CJ33" s="515"/>
      <c r="CK33" s="515"/>
      <c r="CL33" s="515"/>
      <c r="CM33" s="515"/>
      <c r="CN33" s="206"/>
      <c r="CO33" s="550" t="s">
        <v>199</v>
      </c>
      <c r="CP33" s="550"/>
      <c r="CQ33" s="515" t="s">
        <v>206</v>
      </c>
      <c r="CR33" s="515"/>
      <c r="CS33" s="515"/>
      <c r="CT33" s="515"/>
      <c r="CU33" s="515"/>
      <c r="CV33" s="515"/>
      <c r="CW33" s="515"/>
      <c r="CX33" s="515"/>
      <c r="CY33" s="515"/>
      <c r="CZ33" s="515"/>
      <c r="DA33" s="515"/>
      <c r="DB33" s="515"/>
      <c r="DC33" s="515"/>
      <c r="DD33" s="515"/>
      <c r="DE33" s="515"/>
      <c r="DF33" s="206"/>
      <c r="DG33" s="715" t="s">
        <v>207</v>
      </c>
      <c r="DH33" s="715"/>
      <c r="DI33" s="208"/>
    </row>
    <row r="34" spans="1:113" ht="32.25" customHeight="1" x14ac:dyDescent="0.15">
      <c r="A34" s="181"/>
      <c r="B34" s="205"/>
      <c r="C34" s="716">
        <f>IF(E34="","",1)</f>
        <v>1</v>
      </c>
      <c r="D34" s="716"/>
      <c r="E34" s="717" t="str">
        <f>IF('各会計、関係団体の財政状況及び健全化判断比率'!B7="","",'各会計、関係団体の財政状況及び健全化判断比率'!B7)</f>
        <v>一般会計</v>
      </c>
      <c r="F34" s="717"/>
      <c r="G34" s="717"/>
      <c r="H34" s="717"/>
      <c r="I34" s="717"/>
      <c r="J34" s="717"/>
      <c r="K34" s="717"/>
      <c r="L34" s="717"/>
      <c r="M34" s="717"/>
      <c r="N34" s="717"/>
      <c r="O34" s="717"/>
      <c r="P34" s="717"/>
      <c r="Q34" s="717"/>
      <c r="R34" s="717"/>
      <c r="S34" s="717"/>
      <c r="T34" s="181"/>
      <c r="U34" s="716">
        <f>IF(W34="","",MAX(C34:D43)+1)</f>
        <v>3</v>
      </c>
      <c r="V34" s="716"/>
      <c r="W34" s="717" t="str">
        <f>IF('各会計、関係団体の財政状況及び健全化判断比率'!B28="","",'各会計、関係団体の財政状況及び健全化判断比率'!B28)</f>
        <v>国民健康保険事業特別会計</v>
      </c>
      <c r="X34" s="717"/>
      <c r="Y34" s="717"/>
      <c r="Z34" s="717"/>
      <c r="AA34" s="717"/>
      <c r="AB34" s="717"/>
      <c r="AC34" s="717"/>
      <c r="AD34" s="717"/>
      <c r="AE34" s="717"/>
      <c r="AF34" s="717"/>
      <c r="AG34" s="717"/>
      <c r="AH34" s="717"/>
      <c r="AI34" s="717"/>
      <c r="AJ34" s="717"/>
      <c r="AK34" s="717"/>
      <c r="AL34" s="181"/>
      <c r="AM34" s="716">
        <f>IF(AO34="","",MAX(C34:D43,U34:V43)+1)</f>
        <v>6</v>
      </c>
      <c r="AN34" s="716"/>
      <c r="AO34" s="717" t="str">
        <f>IF('各会計、関係団体の財政状況及び健全化判断比率'!B31="","",'各会計、関係団体の財政状況及び健全化判断比率'!B31)</f>
        <v>水道事業会計</v>
      </c>
      <c r="AP34" s="717"/>
      <c r="AQ34" s="717"/>
      <c r="AR34" s="717"/>
      <c r="AS34" s="717"/>
      <c r="AT34" s="717"/>
      <c r="AU34" s="717"/>
      <c r="AV34" s="717"/>
      <c r="AW34" s="717"/>
      <c r="AX34" s="717"/>
      <c r="AY34" s="717"/>
      <c r="AZ34" s="717"/>
      <c r="BA34" s="717"/>
      <c r="BB34" s="717"/>
      <c r="BC34" s="717"/>
      <c r="BD34" s="181"/>
      <c r="BE34" s="716">
        <f>IF(BG34="","",MAX(C34:D43,U34:V43,AM34:AN43)+1)</f>
        <v>9</v>
      </c>
      <c r="BF34" s="716"/>
      <c r="BG34" s="717" t="str">
        <f>IF('各会計、関係団体の財政状況及び健全化判断比率'!B34="","",'各会計、関係団体の財政状況及び健全化判断比率'!B34)</f>
        <v>渡海船事業特別会計</v>
      </c>
      <c r="BH34" s="717"/>
      <c r="BI34" s="717"/>
      <c r="BJ34" s="717"/>
      <c r="BK34" s="717"/>
      <c r="BL34" s="717"/>
      <c r="BM34" s="717"/>
      <c r="BN34" s="717"/>
      <c r="BO34" s="717"/>
      <c r="BP34" s="717"/>
      <c r="BQ34" s="717"/>
      <c r="BR34" s="717"/>
      <c r="BS34" s="717"/>
      <c r="BT34" s="717"/>
      <c r="BU34" s="717"/>
      <c r="BV34" s="181"/>
      <c r="BW34" s="716">
        <f>IF(BY34="","",MAX(C34:D43,U34:V43,AM34:AN43,BE34:BF43)+1)</f>
        <v>11</v>
      </c>
      <c r="BX34" s="716"/>
      <c r="BY34" s="717" t="str">
        <f>IF('各会計、関係団体の財政状況及び健全化判断比率'!B68="","",'各会計、関係団体の財政状況及び健全化判断比率'!B68)</f>
        <v>愛媛県地方税滞納整理機構</v>
      </c>
      <c r="BZ34" s="717"/>
      <c r="CA34" s="717"/>
      <c r="CB34" s="717"/>
      <c r="CC34" s="717"/>
      <c r="CD34" s="717"/>
      <c r="CE34" s="717"/>
      <c r="CF34" s="717"/>
      <c r="CG34" s="717"/>
      <c r="CH34" s="717"/>
      <c r="CI34" s="717"/>
      <c r="CJ34" s="717"/>
      <c r="CK34" s="717"/>
      <c r="CL34" s="717"/>
      <c r="CM34" s="717"/>
      <c r="CN34" s="181"/>
      <c r="CO34" s="716">
        <f>IF(CQ34="","",MAX(C34:D43,U34:V43,AM34:AN43,BE34:BF43,BW34:BX43)+1)</f>
        <v>14</v>
      </c>
      <c r="CP34" s="716"/>
      <c r="CQ34" s="717" t="str">
        <f>IF('各会計、関係団体の財政状況及び健全化判断比率'!BS7="","",'各会計、関係団体の財政状況及び健全化判断比率'!BS7)</f>
        <v>マイントピア別子</v>
      </c>
      <c r="CR34" s="717"/>
      <c r="CS34" s="717"/>
      <c r="CT34" s="717"/>
      <c r="CU34" s="717"/>
      <c r="CV34" s="717"/>
      <c r="CW34" s="717"/>
      <c r="CX34" s="717"/>
      <c r="CY34" s="717"/>
      <c r="CZ34" s="717"/>
      <c r="DA34" s="717"/>
      <c r="DB34" s="717"/>
      <c r="DC34" s="717"/>
      <c r="DD34" s="717"/>
      <c r="DE34" s="717"/>
      <c r="DG34" s="718" t="str">
        <f>IF('各会計、関係団体の財政状況及び健全化判断比率'!BR7="","",'各会計、関係団体の財政状況及び健全化判断比率'!BR7)</f>
        <v/>
      </c>
      <c r="DH34" s="718"/>
      <c r="DI34" s="208"/>
    </row>
    <row r="35" spans="1:113" ht="32.25" customHeight="1" x14ac:dyDescent="0.15">
      <c r="A35" s="181"/>
      <c r="B35" s="205"/>
      <c r="C35" s="716">
        <f>IF(E35="","",C34+1)</f>
        <v>2</v>
      </c>
      <c r="D35" s="716"/>
      <c r="E35" s="717" t="str">
        <f>IF('各会計、関係団体の財政状況及び健全化判断比率'!B8="","",'各会計、関係団体の財政状況及び健全化判断比率'!B8)</f>
        <v>平尾墓園事業特別会計</v>
      </c>
      <c r="F35" s="717"/>
      <c r="G35" s="717"/>
      <c r="H35" s="717"/>
      <c r="I35" s="717"/>
      <c r="J35" s="717"/>
      <c r="K35" s="717"/>
      <c r="L35" s="717"/>
      <c r="M35" s="717"/>
      <c r="N35" s="717"/>
      <c r="O35" s="717"/>
      <c r="P35" s="717"/>
      <c r="Q35" s="717"/>
      <c r="R35" s="717"/>
      <c r="S35" s="717"/>
      <c r="T35" s="181"/>
      <c r="U35" s="716">
        <f>IF(W35="","",U34+1)</f>
        <v>4</v>
      </c>
      <c r="V35" s="716"/>
      <c r="W35" s="717" t="str">
        <f>IF('各会計、関係団体の財政状況及び健全化判断比率'!B29="","",'各会計、関係団体の財政状況及び健全化判断比率'!B29)</f>
        <v>介護保険事業特別会計</v>
      </c>
      <c r="X35" s="717"/>
      <c r="Y35" s="717"/>
      <c r="Z35" s="717"/>
      <c r="AA35" s="717"/>
      <c r="AB35" s="717"/>
      <c r="AC35" s="717"/>
      <c r="AD35" s="717"/>
      <c r="AE35" s="717"/>
      <c r="AF35" s="717"/>
      <c r="AG35" s="717"/>
      <c r="AH35" s="717"/>
      <c r="AI35" s="717"/>
      <c r="AJ35" s="717"/>
      <c r="AK35" s="717"/>
      <c r="AL35" s="181"/>
      <c r="AM35" s="716">
        <f t="shared" ref="AM35:AM43" si="0">IF(AO35="","",AM34+1)</f>
        <v>7</v>
      </c>
      <c r="AN35" s="716"/>
      <c r="AO35" s="717" t="str">
        <f>IF('各会計、関係団体の財政状況及び健全化判断比率'!B32="","",'各会計、関係団体の財政状況及び健全化判断比率'!B32)</f>
        <v>工業用水道事業会計</v>
      </c>
      <c r="AP35" s="717"/>
      <c r="AQ35" s="717"/>
      <c r="AR35" s="717"/>
      <c r="AS35" s="717"/>
      <c r="AT35" s="717"/>
      <c r="AU35" s="717"/>
      <c r="AV35" s="717"/>
      <c r="AW35" s="717"/>
      <c r="AX35" s="717"/>
      <c r="AY35" s="717"/>
      <c r="AZ35" s="717"/>
      <c r="BA35" s="717"/>
      <c r="BB35" s="717"/>
      <c r="BC35" s="717"/>
      <c r="BD35" s="181"/>
      <c r="BE35" s="716">
        <f t="shared" ref="BE35:BE43" si="1">IF(BG35="","",BE34+1)</f>
        <v>10</v>
      </c>
      <c r="BF35" s="716"/>
      <c r="BG35" s="717" t="str">
        <f>IF('各会計、関係団体の財政状況及び健全化判断比率'!B35="","",'各会計、関係団体の財政状況及び健全化判断比率'!B35)</f>
        <v>工業用地造成事業特別会計</v>
      </c>
      <c r="BH35" s="717"/>
      <c r="BI35" s="717"/>
      <c r="BJ35" s="717"/>
      <c r="BK35" s="717"/>
      <c r="BL35" s="717"/>
      <c r="BM35" s="717"/>
      <c r="BN35" s="717"/>
      <c r="BO35" s="717"/>
      <c r="BP35" s="717"/>
      <c r="BQ35" s="717"/>
      <c r="BR35" s="717"/>
      <c r="BS35" s="717"/>
      <c r="BT35" s="717"/>
      <c r="BU35" s="717"/>
      <c r="BV35" s="181"/>
      <c r="BW35" s="716">
        <f t="shared" ref="BW35:BW43" si="2">IF(BY35="","",BW34+1)</f>
        <v>12</v>
      </c>
      <c r="BX35" s="716"/>
      <c r="BY35" s="717" t="str">
        <f>IF('各会計、関係団体の財政状況及び健全化判断比率'!B69="","",'各会計、関係団体の財政状況及び健全化判断比率'!B69)</f>
        <v>愛媛県後期高齢者医療広域連合（特別会計）</v>
      </c>
      <c r="BZ35" s="717"/>
      <c r="CA35" s="717"/>
      <c r="CB35" s="717"/>
      <c r="CC35" s="717"/>
      <c r="CD35" s="717"/>
      <c r="CE35" s="717"/>
      <c r="CF35" s="717"/>
      <c r="CG35" s="717"/>
      <c r="CH35" s="717"/>
      <c r="CI35" s="717"/>
      <c r="CJ35" s="717"/>
      <c r="CK35" s="717"/>
      <c r="CL35" s="717"/>
      <c r="CM35" s="717"/>
      <c r="CN35" s="181"/>
      <c r="CO35" s="716">
        <f t="shared" ref="CO35:CO43" si="3">IF(CQ35="","",CO34+1)</f>
        <v>15</v>
      </c>
      <c r="CP35" s="716"/>
      <c r="CQ35" s="717" t="str">
        <f>IF('各会計、関係団体の財政状況及び健全化判断比率'!BS8="","",'各会計、関係団体の財政状況及び健全化判断比率'!BS8)</f>
        <v>新居浜市都市開発公社</v>
      </c>
      <c r="CR35" s="717"/>
      <c r="CS35" s="717"/>
      <c r="CT35" s="717"/>
      <c r="CU35" s="717"/>
      <c r="CV35" s="717"/>
      <c r="CW35" s="717"/>
      <c r="CX35" s="717"/>
      <c r="CY35" s="717"/>
      <c r="CZ35" s="717"/>
      <c r="DA35" s="717"/>
      <c r="DB35" s="717"/>
      <c r="DC35" s="717"/>
      <c r="DD35" s="717"/>
      <c r="DE35" s="717"/>
      <c r="DG35" s="718" t="str">
        <f>IF('各会計、関係団体の財政状況及び健全化判断比率'!BR8="","",'各会計、関係団体の財政状況及び健全化判断比率'!BR8)</f>
        <v/>
      </c>
      <c r="DH35" s="718"/>
      <c r="DI35" s="208"/>
    </row>
    <row r="36" spans="1:113" ht="32.25" customHeight="1" x14ac:dyDescent="0.15">
      <c r="A36" s="181"/>
      <c r="B36" s="205"/>
      <c r="C36" s="716" t="str">
        <f>IF(E36="","",C35+1)</f>
        <v/>
      </c>
      <c r="D36" s="716"/>
      <c r="E36" s="717" t="str">
        <f>IF('各会計、関係団体の財政状況及び健全化判断比率'!B9="","",'各会計、関係団体の財政状況及び健全化判断比率'!B9)</f>
        <v/>
      </c>
      <c r="F36" s="717"/>
      <c r="G36" s="717"/>
      <c r="H36" s="717"/>
      <c r="I36" s="717"/>
      <c r="J36" s="717"/>
      <c r="K36" s="717"/>
      <c r="L36" s="717"/>
      <c r="M36" s="717"/>
      <c r="N36" s="717"/>
      <c r="O36" s="717"/>
      <c r="P36" s="717"/>
      <c r="Q36" s="717"/>
      <c r="R36" s="717"/>
      <c r="S36" s="717"/>
      <c r="T36" s="181"/>
      <c r="U36" s="716">
        <f t="shared" ref="U36:U43" si="4">IF(W36="","",U35+1)</f>
        <v>5</v>
      </c>
      <c r="V36" s="716"/>
      <c r="W36" s="717" t="str">
        <f>IF('各会計、関係団体の財政状況及び健全化判断比率'!B30="","",'各会計、関係団体の財政状況及び健全化判断比率'!B30)</f>
        <v>後期高齢者医療事業特別会計</v>
      </c>
      <c r="X36" s="717"/>
      <c r="Y36" s="717"/>
      <c r="Z36" s="717"/>
      <c r="AA36" s="717"/>
      <c r="AB36" s="717"/>
      <c r="AC36" s="717"/>
      <c r="AD36" s="717"/>
      <c r="AE36" s="717"/>
      <c r="AF36" s="717"/>
      <c r="AG36" s="717"/>
      <c r="AH36" s="717"/>
      <c r="AI36" s="717"/>
      <c r="AJ36" s="717"/>
      <c r="AK36" s="717"/>
      <c r="AL36" s="181"/>
      <c r="AM36" s="716">
        <f t="shared" si="0"/>
        <v>8</v>
      </c>
      <c r="AN36" s="716"/>
      <c r="AO36" s="717" t="str">
        <f>IF('各会計、関係団体の財政状況及び健全化判断比率'!B33="","",'各会計、関係団体の財政状況及び健全化判断比率'!B33)</f>
        <v>公共下水道事業会計</v>
      </c>
      <c r="AP36" s="717"/>
      <c r="AQ36" s="717"/>
      <c r="AR36" s="717"/>
      <c r="AS36" s="717"/>
      <c r="AT36" s="717"/>
      <c r="AU36" s="717"/>
      <c r="AV36" s="717"/>
      <c r="AW36" s="717"/>
      <c r="AX36" s="717"/>
      <c r="AY36" s="717"/>
      <c r="AZ36" s="717"/>
      <c r="BA36" s="717"/>
      <c r="BB36" s="717"/>
      <c r="BC36" s="717"/>
      <c r="BD36" s="181"/>
      <c r="BE36" s="716" t="str">
        <f t="shared" si="1"/>
        <v/>
      </c>
      <c r="BF36" s="716"/>
      <c r="BG36" s="717"/>
      <c r="BH36" s="717"/>
      <c r="BI36" s="717"/>
      <c r="BJ36" s="717"/>
      <c r="BK36" s="717"/>
      <c r="BL36" s="717"/>
      <c r="BM36" s="717"/>
      <c r="BN36" s="717"/>
      <c r="BO36" s="717"/>
      <c r="BP36" s="717"/>
      <c r="BQ36" s="717"/>
      <c r="BR36" s="717"/>
      <c r="BS36" s="717"/>
      <c r="BT36" s="717"/>
      <c r="BU36" s="717"/>
      <c r="BV36" s="181"/>
      <c r="BW36" s="716">
        <f t="shared" si="2"/>
        <v>13</v>
      </c>
      <c r="BX36" s="716"/>
      <c r="BY36" s="717" t="str">
        <f>IF('各会計、関係団体の財政状況及び健全化判断比率'!B70="","",'各会計、関係団体の財政状況及び健全化判断比率'!B70)</f>
        <v>愛媛県後期高齢者医療広域連合（一般会計）</v>
      </c>
      <c r="BZ36" s="717"/>
      <c r="CA36" s="717"/>
      <c r="CB36" s="717"/>
      <c r="CC36" s="717"/>
      <c r="CD36" s="717"/>
      <c r="CE36" s="717"/>
      <c r="CF36" s="717"/>
      <c r="CG36" s="717"/>
      <c r="CH36" s="717"/>
      <c r="CI36" s="717"/>
      <c r="CJ36" s="717"/>
      <c r="CK36" s="717"/>
      <c r="CL36" s="717"/>
      <c r="CM36" s="717"/>
      <c r="CN36" s="181"/>
      <c r="CO36" s="716">
        <f t="shared" si="3"/>
        <v>16</v>
      </c>
      <c r="CP36" s="716"/>
      <c r="CQ36" s="717" t="str">
        <f>IF('各会計、関係団体の財政状況及び健全化判断比率'!BS9="","",'各会計、関係団体の財政状況及び健全化判断比率'!BS9)</f>
        <v>新居浜市文化体育振興事業団</v>
      </c>
      <c r="CR36" s="717"/>
      <c r="CS36" s="717"/>
      <c r="CT36" s="717"/>
      <c r="CU36" s="717"/>
      <c r="CV36" s="717"/>
      <c r="CW36" s="717"/>
      <c r="CX36" s="717"/>
      <c r="CY36" s="717"/>
      <c r="CZ36" s="717"/>
      <c r="DA36" s="717"/>
      <c r="DB36" s="717"/>
      <c r="DC36" s="717"/>
      <c r="DD36" s="717"/>
      <c r="DE36" s="717"/>
      <c r="DG36" s="718" t="str">
        <f>IF('各会計、関係団体の財政状況及び健全化判断比率'!BR9="","",'各会計、関係団体の財政状況及び健全化判断比率'!BR9)</f>
        <v/>
      </c>
      <c r="DH36" s="718"/>
      <c r="DI36" s="208"/>
    </row>
    <row r="37" spans="1:113" ht="32.25" customHeight="1" x14ac:dyDescent="0.15">
      <c r="A37" s="181"/>
      <c r="B37" s="205"/>
      <c r="C37" s="716" t="str">
        <f>IF(E37="","",C36+1)</f>
        <v/>
      </c>
      <c r="D37" s="716"/>
      <c r="E37" s="717" t="str">
        <f>IF('各会計、関係団体の財政状況及び健全化判断比率'!B10="","",'各会計、関係団体の財政状況及び健全化判断比率'!B10)</f>
        <v/>
      </c>
      <c r="F37" s="717"/>
      <c r="G37" s="717"/>
      <c r="H37" s="717"/>
      <c r="I37" s="717"/>
      <c r="J37" s="717"/>
      <c r="K37" s="717"/>
      <c r="L37" s="717"/>
      <c r="M37" s="717"/>
      <c r="N37" s="717"/>
      <c r="O37" s="717"/>
      <c r="P37" s="717"/>
      <c r="Q37" s="717"/>
      <c r="R37" s="717"/>
      <c r="S37" s="717"/>
      <c r="T37" s="181"/>
      <c r="U37" s="716" t="str">
        <f t="shared" si="4"/>
        <v/>
      </c>
      <c r="V37" s="716"/>
      <c r="W37" s="717"/>
      <c r="X37" s="717"/>
      <c r="Y37" s="717"/>
      <c r="Z37" s="717"/>
      <c r="AA37" s="717"/>
      <c r="AB37" s="717"/>
      <c r="AC37" s="717"/>
      <c r="AD37" s="717"/>
      <c r="AE37" s="717"/>
      <c r="AF37" s="717"/>
      <c r="AG37" s="717"/>
      <c r="AH37" s="717"/>
      <c r="AI37" s="717"/>
      <c r="AJ37" s="717"/>
      <c r="AK37" s="717"/>
      <c r="AL37" s="181"/>
      <c r="AM37" s="716" t="str">
        <f t="shared" si="0"/>
        <v/>
      </c>
      <c r="AN37" s="716"/>
      <c r="AO37" s="717"/>
      <c r="AP37" s="717"/>
      <c r="AQ37" s="717"/>
      <c r="AR37" s="717"/>
      <c r="AS37" s="717"/>
      <c r="AT37" s="717"/>
      <c r="AU37" s="717"/>
      <c r="AV37" s="717"/>
      <c r="AW37" s="717"/>
      <c r="AX37" s="717"/>
      <c r="AY37" s="717"/>
      <c r="AZ37" s="717"/>
      <c r="BA37" s="717"/>
      <c r="BB37" s="717"/>
      <c r="BC37" s="717"/>
      <c r="BD37" s="181"/>
      <c r="BE37" s="716" t="str">
        <f t="shared" si="1"/>
        <v/>
      </c>
      <c r="BF37" s="716"/>
      <c r="BG37" s="717"/>
      <c r="BH37" s="717"/>
      <c r="BI37" s="717"/>
      <c r="BJ37" s="717"/>
      <c r="BK37" s="717"/>
      <c r="BL37" s="717"/>
      <c r="BM37" s="717"/>
      <c r="BN37" s="717"/>
      <c r="BO37" s="717"/>
      <c r="BP37" s="717"/>
      <c r="BQ37" s="717"/>
      <c r="BR37" s="717"/>
      <c r="BS37" s="717"/>
      <c r="BT37" s="717"/>
      <c r="BU37" s="717"/>
      <c r="BV37" s="181"/>
      <c r="BW37" s="716" t="str">
        <f t="shared" si="2"/>
        <v/>
      </c>
      <c r="BX37" s="716"/>
      <c r="BY37" s="717" t="str">
        <f>IF('各会計、関係団体の財政状況及び健全化判断比率'!B71="","",'各会計、関係団体の財政状況及び健全化判断比率'!B71)</f>
        <v/>
      </c>
      <c r="BZ37" s="717"/>
      <c r="CA37" s="717"/>
      <c r="CB37" s="717"/>
      <c r="CC37" s="717"/>
      <c r="CD37" s="717"/>
      <c r="CE37" s="717"/>
      <c r="CF37" s="717"/>
      <c r="CG37" s="717"/>
      <c r="CH37" s="717"/>
      <c r="CI37" s="717"/>
      <c r="CJ37" s="717"/>
      <c r="CK37" s="717"/>
      <c r="CL37" s="717"/>
      <c r="CM37" s="717"/>
      <c r="CN37" s="181"/>
      <c r="CO37" s="716">
        <f t="shared" si="3"/>
        <v>17</v>
      </c>
      <c r="CP37" s="716"/>
      <c r="CQ37" s="717" t="str">
        <f>IF('各会計、関係団体の財政状況及び健全化判断比率'!BS10="","",'各会計、関係団体の財政状況及び健全化判断比率'!BS10)</f>
        <v>別子木材センター</v>
      </c>
      <c r="CR37" s="717"/>
      <c r="CS37" s="717"/>
      <c r="CT37" s="717"/>
      <c r="CU37" s="717"/>
      <c r="CV37" s="717"/>
      <c r="CW37" s="717"/>
      <c r="CX37" s="717"/>
      <c r="CY37" s="717"/>
      <c r="CZ37" s="717"/>
      <c r="DA37" s="717"/>
      <c r="DB37" s="717"/>
      <c r="DC37" s="717"/>
      <c r="DD37" s="717"/>
      <c r="DE37" s="717"/>
      <c r="DG37" s="718" t="str">
        <f>IF('各会計、関係団体の財政状況及び健全化判断比率'!BR10="","",'各会計、関係団体の財政状況及び健全化判断比率'!BR10)</f>
        <v/>
      </c>
      <c r="DH37" s="718"/>
      <c r="DI37" s="208"/>
    </row>
    <row r="38" spans="1:113" ht="32.25" customHeight="1" x14ac:dyDescent="0.15">
      <c r="A38" s="181"/>
      <c r="B38" s="205"/>
      <c r="C38" s="716" t="str">
        <f t="shared" ref="C38:C43" si="5">IF(E38="","",C37+1)</f>
        <v/>
      </c>
      <c r="D38" s="716"/>
      <c r="E38" s="717" t="str">
        <f>IF('各会計、関係団体の財政状況及び健全化判断比率'!B11="","",'各会計、関係団体の財政状況及び健全化判断比率'!B11)</f>
        <v/>
      </c>
      <c r="F38" s="717"/>
      <c r="G38" s="717"/>
      <c r="H38" s="717"/>
      <c r="I38" s="717"/>
      <c r="J38" s="717"/>
      <c r="K38" s="717"/>
      <c r="L38" s="717"/>
      <c r="M38" s="717"/>
      <c r="N38" s="717"/>
      <c r="O38" s="717"/>
      <c r="P38" s="717"/>
      <c r="Q38" s="717"/>
      <c r="R38" s="717"/>
      <c r="S38" s="717"/>
      <c r="T38" s="181"/>
      <c r="U38" s="716" t="str">
        <f t="shared" si="4"/>
        <v/>
      </c>
      <c r="V38" s="716"/>
      <c r="W38" s="717"/>
      <c r="X38" s="717"/>
      <c r="Y38" s="717"/>
      <c r="Z38" s="717"/>
      <c r="AA38" s="717"/>
      <c r="AB38" s="717"/>
      <c r="AC38" s="717"/>
      <c r="AD38" s="717"/>
      <c r="AE38" s="717"/>
      <c r="AF38" s="717"/>
      <c r="AG38" s="717"/>
      <c r="AH38" s="717"/>
      <c r="AI38" s="717"/>
      <c r="AJ38" s="717"/>
      <c r="AK38" s="717"/>
      <c r="AL38" s="181"/>
      <c r="AM38" s="716" t="str">
        <f t="shared" si="0"/>
        <v/>
      </c>
      <c r="AN38" s="716"/>
      <c r="AO38" s="717"/>
      <c r="AP38" s="717"/>
      <c r="AQ38" s="717"/>
      <c r="AR38" s="717"/>
      <c r="AS38" s="717"/>
      <c r="AT38" s="717"/>
      <c r="AU38" s="717"/>
      <c r="AV38" s="717"/>
      <c r="AW38" s="717"/>
      <c r="AX38" s="717"/>
      <c r="AY38" s="717"/>
      <c r="AZ38" s="717"/>
      <c r="BA38" s="717"/>
      <c r="BB38" s="717"/>
      <c r="BC38" s="717"/>
      <c r="BD38" s="181"/>
      <c r="BE38" s="716" t="str">
        <f t="shared" si="1"/>
        <v/>
      </c>
      <c r="BF38" s="716"/>
      <c r="BG38" s="717"/>
      <c r="BH38" s="717"/>
      <c r="BI38" s="717"/>
      <c r="BJ38" s="717"/>
      <c r="BK38" s="717"/>
      <c r="BL38" s="717"/>
      <c r="BM38" s="717"/>
      <c r="BN38" s="717"/>
      <c r="BO38" s="717"/>
      <c r="BP38" s="717"/>
      <c r="BQ38" s="717"/>
      <c r="BR38" s="717"/>
      <c r="BS38" s="717"/>
      <c r="BT38" s="717"/>
      <c r="BU38" s="717"/>
      <c r="BV38" s="181"/>
      <c r="BW38" s="716" t="str">
        <f t="shared" si="2"/>
        <v/>
      </c>
      <c r="BX38" s="716"/>
      <c r="BY38" s="717" t="str">
        <f>IF('各会計、関係団体の財政状況及び健全化判断比率'!B72="","",'各会計、関係団体の財政状況及び健全化判断比率'!B72)</f>
        <v/>
      </c>
      <c r="BZ38" s="717"/>
      <c r="CA38" s="717"/>
      <c r="CB38" s="717"/>
      <c r="CC38" s="717"/>
      <c r="CD38" s="717"/>
      <c r="CE38" s="717"/>
      <c r="CF38" s="717"/>
      <c r="CG38" s="717"/>
      <c r="CH38" s="717"/>
      <c r="CI38" s="717"/>
      <c r="CJ38" s="717"/>
      <c r="CK38" s="717"/>
      <c r="CL38" s="717"/>
      <c r="CM38" s="717"/>
      <c r="CN38" s="181"/>
      <c r="CO38" s="716">
        <f t="shared" si="3"/>
        <v>18</v>
      </c>
      <c r="CP38" s="716"/>
      <c r="CQ38" s="717" t="str">
        <f>IF('各会計、関係団体の財政状況及び健全化判断比率'!BS11="","",'各会計、関係団体の財政状況及び健全化判断比率'!BS11)</f>
        <v>えひめ東予産業創造センター</v>
      </c>
      <c r="CR38" s="717"/>
      <c r="CS38" s="717"/>
      <c r="CT38" s="717"/>
      <c r="CU38" s="717"/>
      <c r="CV38" s="717"/>
      <c r="CW38" s="717"/>
      <c r="CX38" s="717"/>
      <c r="CY38" s="717"/>
      <c r="CZ38" s="717"/>
      <c r="DA38" s="717"/>
      <c r="DB38" s="717"/>
      <c r="DC38" s="717"/>
      <c r="DD38" s="717"/>
      <c r="DE38" s="717"/>
      <c r="DG38" s="718" t="str">
        <f>IF('各会計、関係団体の財政状況及び健全化判断比率'!BR11="","",'各会計、関係団体の財政状況及び健全化判断比率'!BR11)</f>
        <v/>
      </c>
      <c r="DH38" s="718"/>
      <c r="DI38" s="208"/>
    </row>
    <row r="39" spans="1:113" ht="32.25" customHeight="1" x14ac:dyDescent="0.15">
      <c r="A39" s="181"/>
      <c r="B39" s="205"/>
      <c r="C39" s="716" t="str">
        <f t="shared" si="5"/>
        <v/>
      </c>
      <c r="D39" s="716"/>
      <c r="E39" s="717" t="str">
        <f>IF('各会計、関係団体の財政状況及び健全化判断比率'!B12="","",'各会計、関係団体の財政状況及び健全化判断比率'!B12)</f>
        <v/>
      </c>
      <c r="F39" s="717"/>
      <c r="G39" s="717"/>
      <c r="H39" s="717"/>
      <c r="I39" s="717"/>
      <c r="J39" s="717"/>
      <c r="K39" s="717"/>
      <c r="L39" s="717"/>
      <c r="M39" s="717"/>
      <c r="N39" s="717"/>
      <c r="O39" s="717"/>
      <c r="P39" s="717"/>
      <c r="Q39" s="717"/>
      <c r="R39" s="717"/>
      <c r="S39" s="717"/>
      <c r="T39" s="181"/>
      <c r="U39" s="716" t="str">
        <f t="shared" si="4"/>
        <v/>
      </c>
      <c r="V39" s="716"/>
      <c r="W39" s="717"/>
      <c r="X39" s="717"/>
      <c r="Y39" s="717"/>
      <c r="Z39" s="717"/>
      <c r="AA39" s="717"/>
      <c r="AB39" s="717"/>
      <c r="AC39" s="717"/>
      <c r="AD39" s="717"/>
      <c r="AE39" s="717"/>
      <c r="AF39" s="717"/>
      <c r="AG39" s="717"/>
      <c r="AH39" s="717"/>
      <c r="AI39" s="717"/>
      <c r="AJ39" s="717"/>
      <c r="AK39" s="717"/>
      <c r="AL39" s="181"/>
      <c r="AM39" s="716" t="str">
        <f t="shared" si="0"/>
        <v/>
      </c>
      <c r="AN39" s="716"/>
      <c r="AO39" s="717"/>
      <c r="AP39" s="717"/>
      <c r="AQ39" s="717"/>
      <c r="AR39" s="717"/>
      <c r="AS39" s="717"/>
      <c r="AT39" s="717"/>
      <c r="AU39" s="717"/>
      <c r="AV39" s="717"/>
      <c r="AW39" s="717"/>
      <c r="AX39" s="717"/>
      <c r="AY39" s="717"/>
      <c r="AZ39" s="717"/>
      <c r="BA39" s="717"/>
      <c r="BB39" s="717"/>
      <c r="BC39" s="717"/>
      <c r="BD39" s="181"/>
      <c r="BE39" s="716" t="str">
        <f t="shared" si="1"/>
        <v/>
      </c>
      <c r="BF39" s="716"/>
      <c r="BG39" s="717"/>
      <c r="BH39" s="717"/>
      <c r="BI39" s="717"/>
      <c r="BJ39" s="717"/>
      <c r="BK39" s="717"/>
      <c r="BL39" s="717"/>
      <c r="BM39" s="717"/>
      <c r="BN39" s="717"/>
      <c r="BO39" s="717"/>
      <c r="BP39" s="717"/>
      <c r="BQ39" s="717"/>
      <c r="BR39" s="717"/>
      <c r="BS39" s="717"/>
      <c r="BT39" s="717"/>
      <c r="BU39" s="717"/>
      <c r="BV39" s="181"/>
      <c r="BW39" s="716" t="str">
        <f t="shared" si="2"/>
        <v/>
      </c>
      <c r="BX39" s="716"/>
      <c r="BY39" s="717" t="str">
        <f>IF('各会計、関係団体の財政状況及び健全化判断比率'!B73="","",'各会計、関係団体の財政状況及び健全化判断比率'!B73)</f>
        <v/>
      </c>
      <c r="BZ39" s="717"/>
      <c r="CA39" s="717"/>
      <c r="CB39" s="717"/>
      <c r="CC39" s="717"/>
      <c r="CD39" s="717"/>
      <c r="CE39" s="717"/>
      <c r="CF39" s="717"/>
      <c r="CG39" s="717"/>
      <c r="CH39" s="717"/>
      <c r="CI39" s="717"/>
      <c r="CJ39" s="717"/>
      <c r="CK39" s="717"/>
      <c r="CL39" s="717"/>
      <c r="CM39" s="717"/>
      <c r="CN39" s="181"/>
      <c r="CO39" s="716" t="str">
        <f t="shared" si="3"/>
        <v/>
      </c>
      <c r="CP39" s="716"/>
      <c r="CQ39" s="717" t="str">
        <f>IF('各会計、関係団体の財政状況及び健全化判断比率'!BS12="","",'各会計、関係団体の財政状況及び健全化判断比率'!BS12)</f>
        <v/>
      </c>
      <c r="CR39" s="717"/>
      <c r="CS39" s="717"/>
      <c r="CT39" s="717"/>
      <c r="CU39" s="717"/>
      <c r="CV39" s="717"/>
      <c r="CW39" s="717"/>
      <c r="CX39" s="717"/>
      <c r="CY39" s="717"/>
      <c r="CZ39" s="717"/>
      <c r="DA39" s="717"/>
      <c r="DB39" s="717"/>
      <c r="DC39" s="717"/>
      <c r="DD39" s="717"/>
      <c r="DE39" s="717"/>
      <c r="DG39" s="718" t="str">
        <f>IF('各会計、関係団体の財政状況及び健全化判断比率'!BR12="","",'各会計、関係団体の財政状況及び健全化判断比率'!BR12)</f>
        <v/>
      </c>
      <c r="DH39" s="718"/>
      <c r="DI39" s="208"/>
    </row>
    <row r="40" spans="1:113" ht="32.25" customHeight="1" x14ac:dyDescent="0.15">
      <c r="A40" s="181"/>
      <c r="B40" s="205"/>
      <c r="C40" s="716" t="str">
        <f t="shared" si="5"/>
        <v/>
      </c>
      <c r="D40" s="716"/>
      <c r="E40" s="717" t="str">
        <f>IF('各会計、関係団体の財政状況及び健全化判断比率'!B13="","",'各会計、関係団体の財政状況及び健全化判断比率'!B13)</f>
        <v/>
      </c>
      <c r="F40" s="717"/>
      <c r="G40" s="717"/>
      <c r="H40" s="717"/>
      <c r="I40" s="717"/>
      <c r="J40" s="717"/>
      <c r="K40" s="717"/>
      <c r="L40" s="717"/>
      <c r="M40" s="717"/>
      <c r="N40" s="717"/>
      <c r="O40" s="717"/>
      <c r="P40" s="717"/>
      <c r="Q40" s="717"/>
      <c r="R40" s="717"/>
      <c r="S40" s="717"/>
      <c r="T40" s="181"/>
      <c r="U40" s="716" t="str">
        <f t="shared" si="4"/>
        <v/>
      </c>
      <c r="V40" s="716"/>
      <c r="W40" s="717"/>
      <c r="X40" s="717"/>
      <c r="Y40" s="717"/>
      <c r="Z40" s="717"/>
      <c r="AA40" s="717"/>
      <c r="AB40" s="717"/>
      <c r="AC40" s="717"/>
      <c r="AD40" s="717"/>
      <c r="AE40" s="717"/>
      <c r="AF40" s="717"/>
      <c r="AG40" s="717"/>
      <c r="AH40" s="717"/>
      <c r="AI40" s="717"/>
      <c r="AJ40" s="717"/>
      <c r="AK40" s="717"/>
      <c r="AL40" s="181"/>
      <c r="AM40" s="716" t="str">
        <f t="shared" si="0"/>
        <v/>
      </c>
      <c r="AN40" s="716"/>
      <c r="AO40" s="717"/>
      <c r="AP40" s="717"/>
      <c r="AQ40" s="717"/>
      <c r="AR40" s="717"/>
      <c r="AS40" s="717"/>
      <c r="AT40" s="717"/>
      <c r="AU40" s="717"/>
      <c r="AV40" s="717"/>
      <c r="AW40" s="717"/>
      <c r="AX40" s="717"/>
      <c r="AY40" s="717"/>
      <c r="AZ40" s="717"/>
      <c r="BA40" s="717"/>
      <c r="BB40" s="717"/>
      <c r="BC40" s="717"/>
      <c r="BD40" s="181"/>
      <c r="BE40" s="716" t="str">
        <f t="shared" si="1"/>
        <v/>
      </c>
      <c r="BF40" s="716"/>
      <c r="BG40" s="717"/>
      <c r="BH40" s="717"/>
      <c r="BI40" s="717"/>
      <c r="BJ40" s="717"/>
      <c r="BK40" s="717"/>
      <c r="BL40" s="717"/>
      <c r="BM40" s="717"/>
      <c r="BN40" s="717"/>
      <c r="BO40" s="717"/>
      <c r="BP40" s="717"/>
      <c r="BQ40" s="717"/>
      <c r="BR40" s="717"/>
      <c r="BS40" s="717"/>
      <c r="BT40" s="717"/>
      <c r="BU40" s="717"/>
      <c r="BV40" s="181"/>
      <c r="BW40" s="716" t="str">
        <f t="shared" si="2"/>
        <v/>
      </c>
      <c r="BX40" s="716"/>
      <c r="BY40" s="717" t="str">
        <f>IF('各会計、関係団体の財政状況及び健全化判断比率'!B74="","",'各会計、関係団体の財政状況及び健全化判断比率'!B74)</f>
        <v/>
      </c>
      <c r="BZ40" s="717"/>
      <c r="CA40" s="717"/>
      <c r="CB40" s="717"/>
      <c r="CC40" s="717"/>
      <c r="CD40" s="717"/>
      <c r="CE40" s="717"/>
      <c r="CF40" s="717"/>
      <c r="CG40" s="717"/>
      <c r="CH40" s="717"/>
      <c r="CI40" s="717"/>
      <c r="CJ40" s="717"/>
      <c r="CK40" s="717"/>
      <c r="CL40" s="717"/>
      <c r="CM40" s="717"/>
      <c r="CN40" s="181"/>
      <c r="CO40" s="716" t="str">
        <f t="shared" si="3"/>
        <v/>
      </c>
      <c r="CP40" s="716"/>
      <c r="CQ40" s="717" t="str">
        <f>IF('各会計、関係団体の財政状況及び健全化判断比率'!BS13="","",'各会計、関係団体の財政状況及び健全化判断比率'!BS13)</f>
        <v/>
      </c>
      <c r="CR40" s="717"/>
      <c r="CS40" s="717"/>
      <c r="CT40" s="717"/>
      <c r="CU40" s="717"/>
      <c r="CV40" s="717"/>
      <c r="CW40" s="717"/>
      <c r="CX40" s="717"/>
      <c r="CY40" s="717"/>
      <c r="CZ40" s="717"/>
      <c r="DA40" s="717"/>
      <c r="DB40" s="717"/>
      <c r="DC40" s="717"/>
      <c r="DD40" s="717"/>
      <c r="DE40" s="717"/>
      <c r="DG40" s="718" t="str">
        <f>IF('各会計、関係団体の財政状況及び健全化判断比率'!BR13="","",'各会計、関係団体の財政状況及び健全化判断比率'!BR13)</f>
        <v/>
      </c>
      <c r="DH40" s="718"/>
      <c r="DI40" s="208"/>
    </row>
    <row r="41" spans="1:113" ht="32.25" customHeight="1" x14ac:dyDescent="0.15">
      <c r="A41" s="181"/>
      <c r="B41" s="205"/>
      <c r="C41" s="716" t="str">
        <f t="shared" si="5"/>
        <v/>
      </c>
      <c r="D41" s="716"/>
      <c r="E41" s="717" t="str">
        <f>IF('各会計、関係団体の財政状況及び健全化判断比率'!B14="","",'各会計、関係団体の財政状況及び健全化判断比率'!B14)</f>
        <v/>
      </c>
      <c r="F41" s="717"/>
      <c r="G41" s="717"/>
      <c r="H41" s="717"/>
      <c r="I41" s="717"/>
      <c r="J41" s="717"/>
      <c r="K41" s="717"/>
      <c r="L41" s="717"/>
      <c r="M41" s="717"/>
      <c r="N41" s="717"/>
      <c r="O41" s="717"/>
      <c r="P41" s="717"/>
      <c r="Q41" s="717"/>
      <c r="R41" s="717"/>
      <c r="S41" s="717"/>
      <c r="T41" s="181"/>
      <c r="U41" s="716" t="str">
        <f t="shared" si="4"/>
        <v/>
      </c>
      <c r="V41" s="716"/>
      <c r="W41" s="717"/>
      <c r="X41" s="717"/>
      <c r="Y41" s="717"/>
      <c r="Z41" s="717"/>
      <c r="AA41" s="717"/>
      <c r="AB41" s="717"/>
      <c r="AC41" s="717"/>
      <c r="AD41" s="717"/>
      <c r="AE41" s="717"/>
      <c r="AF41" s="717"/>
      <c r="AG41" s="717"/>
      <c r="AH41" s="717"/>
      <c r="AI41" s="717"/>
      <c r="AJ41" s="717"/>
      <c r="AK41" s="717"/>
      <c r="AL41" s="181"/>
      <c r="AM41" s="716" t="str">
        <f t="shared" si="0"/>
        <v/>
      </c>
      <c r="AN41" s="716"/>
      <c r="AO41" s="717"/>
      <c r="AP41" s="717"/>
      <c r="AQ41" s="717"/>
      <c r="AR41" s="717"/>
      <c r="AS41" s="717"/>
      <c r="AT41" s="717"/>
      <c r="AU41" s="717"/>
      <c r="AV41" s="717"/>
      <c r="AW41" s="717"/>
      <c r="AX41" s="717"/>
      <c r="AY41" s="717"/>
      <c r="AZ41" s="717"/>
      <c r="BA41" s="717"/>
      <c r="BB41" s="717"/>
      <c r="BC41" s="717"/>
      <c r="BD41" s="181"/>
      <c r="BE41" s="716" t="str">
        <f t="shared" si="1"/>
        <v/>
      </c>
      <c r="BF41" s="716"/>
      <c r="BG41" s="717"/>
      <c r="BH41" s="717"/>
      <c r="BI41" s="717"/>
      <c r="BJ41" s="717"/>
      <c r="BK41" s="717"/>
      <c r="BL41" s="717"/>
      <c r="BM41" s="717"/>
      <c r="BN41" s="717"/>
      <c r="BO41" s="717"/>
      <c r="BP41" s="717"/>
      <c r="BQ41" s="717"/>
      <c r="BR41" s="717"/>
      <c r="BS41" s="717"/>
      <c r="BT41" s="717"/>
      <c r="BU41" s="717"/>
      <c r="BV41" s="181"/>
      <c r="BW41" s="716" t="str">
        <f t="shared" si="2"/>
        <v/>
      </c>
      <c r="BX41" s="716"/>
      <c r="BY41" s="717" t="str">
        <f>IF('各会計、関係団体の財政状況及び健全化判断比率'!B75="","",'各会計、関係団体の財政状況及び健全化判断比率'!B75)</f>
        <v/>
      </c>
      <c r="BZ41" s="717"/>
      <c r="CA41" s="717"/>
      <c r="CB41" s="717"/>
      <c r="CC41" s="717"/>
      <c r="CD41" s="717"/>
      <c r="CE41" s="717"/>
      <c r="CF41" s="717"/>
      <c r="CG41" s="717"/>
      <c r="CH41" s="717"/>
      <c r="CI41" s="717"/>
      <c r="CJ41" s="717"/>
      <c r="CK41" s="717"/>
      <c r="CL41" s="717"/>
      <c r="CM41" s="717"/>
      <c r="CN41" s="181"/>
      <c r="CO41" s="716" t="str">
        <f t="shared" si="3"/>
        <v/>
      </c>
      <c r="CP41" s="716"/>
      <c r="CQ41" s="717" t="str">
        <f>IF('各会計、関係団体の財政状況及び健全化判断比率'!BS14="","",'各会計、関係団体の財政状況及び健全化判断比率'!BS14)</f>
        <v/>
      </c>
      <c r="CR41" s="717"/>
      <c r="CS41" s="717"/>
      <c r="CT41" s="717"/>
      <c r="CU41" s="717"/>
      <c r="CV41" s="717"/>
      <c r="CW41" s="717"/>
      <c r="CX41" s="717"/>
      <c r="CY41" s="717"/>
      <c r="CZ41" s="717"/>
      <c r="DA41" s="717"/>
      <c r="DB41" s="717"/>
      <c r="DC41" s="717"/>
      <c r="DD41" s="717"/>
      <c r="DE41" s="717"/>
      <c r="DG41" s="718" t="str">
        <f>IF('各会計、関係団体の財政状況及び健全化判断比率'!BR14="","",'各会計、関係団体の財政状況及び健全化判断比率'!BR14)</f>
        <v/>
      </c>
      <c r="DH41" s="718"/>
      <c r="DI41" s="208"/>
    </row>
    <row r="42" spans="1:113" ht="32.25" customHeight="1" x14ac:dyDescent="0.15">
      <c r="B42" s="205"/>
      <c r="C42" s="716" t="str">
        <f t="shared" si="5"/>
        <v/>
      </c>
      <c r="D42" s="716"/>
      <c r="E42" s="717" t="str">
        <f>IF('各会計、関係団体の財政状況及び健全化判断比率'!B15="","",'各会計、関係団体の財政状況及び健全化判断比率'!B15)</f>
        <v/>
      </c>
      <c r="F42" s="717"/>
      <c r="G42" s="717"/>
      <c r="H42" s="717"/>
      <c r="I42" s="717"/>
      <c r="J42" s="717"/>
      <c r="K42" s="717"/>
      <c r="L42" s="717"/>
      <c r="M42" s="717"/>
      <c r="N42" s="717"/>
      <c r="O42" s="717"/>
      <c r="P42" s="717"/>
      <c r="Q42" s="717"/>
      <c r="R42" s="717"/>
      <c r="S42" s="717"/>
      <c r="T42" s="181"/>
      <c r="U42" s="716" t="str">
        <f t="shared" si="4"/>
        <v/>
      </c>
      <c r="V42" s="716"/>
      <c r="W42" s="717"/>
      <c r="X42" s="717"/>
      <c r="Y42" s="717"/>
      <c r="Z42" s="717"/>
      <c r="AA42" s="717"/>
      <c r="AB42" s="717"/>
      <c r="AC42" s="717"/>
      <c r="AD42" s="717"/>
      <c r="AE42" s="717"/>
      <c r="AF42" s="717"/>
      <c r="AG42" s="717"/>
      <c r="AH42" s="717"/>
      <c r="AI42" s="717"/>
      <c r="AJ42" s="717"/>
      <c r="AK42" s="717"/>
      <c r="AL42" s="181"/>
      <c r="AM42" s="716" t="str">
        <f t="shared" si="0"/>
        <v/>
      </c>
      <c r="AN42" s="716"/>
      <c r="AO42" s="717"/>
      <c r="AP42" s="717"/>
      <c r="AQ42" s="717"/>
      <c r="AR42" s="717"/>
      <c r="AS42" s="717"/>
      <c r="AT42" s="717"/>
      <c r="AU42" s="717"/>
      <c r="AV42" s="717"/>
      <c r="AW42" s="717"/>
      <c r="AX42" s="717"/>
      <c r="AY42" s="717"/>
      <c r="AZ42" s="717"/>
      <c r="BA42" s="717"/>
      <c r="BB42" s="717"/>
      <c r="BC42" s="717"/>
      <c r="BD42" s="181"/>
      <c r="BE42" s="716" t="str">
        <f t="shared" si="1"/>
        <v/>
      </c>
      <c r="BF42" s="716"/>
      <c r="BG42" s="717"/>
      <c r="BH42" s="717"/>
      <c r="BI42" s="717"/>
      <c r="BJ42" s="717"/>
      <c r="BK42" s="717"/>
      <c r="BL42" s="717"/>
      <c r="BM42" s="717"/>
      <c r="BN42" s="717"/>
      <c r="BO42" s="717"/>
      <c r="BP42" s="717"/>
      <c r="BQ42" s="717"/>
      <c r="BR42" s="717"/>
      <c r="BS42" s="717"/>
      <c r="BT42" s="717"/>
      <c r="BU42" s="717"/>
      <c r="BV42" s="181"/>
      <c r="BW42" s="716" t="str">
        <f t="shared" si="2"/>
        <v/>
      </c>
      <c r="BX42" s="716"/>
      <c r="BY42" s="717" t="str">
        <f>IF('各会計、関係団体の財政状況及び健全化判断比率'!B76="","",'各会計、関係団体の財政状況及び健全化判断比率'!B76)</f>
        <v/>
      </c>
      <c r="BZ42" s="717"/>
      <c r="CA42" s="717"/>
      <c r="CB42" s="717"/>
      <c r="CC42" s="717"/>
      <c r="CD42" s="717"/>
      <c r="CE42" s="717"/>
      <c r="CF42" s="717"/>
      <c r="CG42" s="717"/>
      <c r="CH42" s="717"/>
      <c r="CI42" s="717"/>
      <c r="CJ42" s="717"/>
      <c r="CK42" s="717"/>
      <c r="CL42" s="717"/>
      <c r="CM42" s="717"/>
      <c r="CN42" s="181"/>
      <c r="CO42" s="716" t="str">
        <f t="shared" si="3"/>
        <v/>
      </c>
      <c r="CP42" s="716"/>
      <c r="CQ42" s="717" t="str">
        <f>IF('各会計、関係団体の財政状況及び健全化判断比率'!BS15="","",'各会計、関係団体の財政状況及び健全化判断比率'!BS15)</f>
        <v/>
      </c>
      <c r="CR42" s="717"/>
      <c r="CS42" s="717"/>
      <c r="CT42" s="717"/>
      <c r="CU42" s="717"/>
      <c r="CV42" s="717"/>
      <c r="CW42" s="717"/>
      <c r="CX42" s="717"/>
      <c r="CY42" s="717"/>
      <c r="CZ42" s="717"/>
      <c r="DA42" s="717"/>
      <c r="DB42" s="717"/>
      <c r="DC42" s="717"/>
      <c r="DD42" s="717"/>
      <c r="DE42" s="717"/>
      <c r="DG42" s="718" t="str">
        <f>IF('各会計、関係団体の財政状況及び健全化判断比率'!BR15="","",'各会計、関係団体の財政状況及び健全化判断比率'!BR15)</f>
        <v/>
      </c>
      <c r="DH42" s="718"/>
      <c r="DI42" s="208"/>
    </row>
    <row r="43" spans="1:113" ht="32.25" customHeight="1" x14ac:dyDescent="0.15">
      <c r="B43" s="205"/>
      <c r="C43" s="716" t="str">
        <f t="shared" si="5"/>
        <v/>
      </c>
      <c r="D43" s="716"/>
      <c r="E43" s="717" t="str">
        <f>IF('各会計、関係団体の財政状況及び健全化判断比率'!B16="","",'各会計、関係団体の財政状況及び健全化判断比率'!B16)</f>
        <v/>
      </c>
      <c r="F43" s="717"/>
      <c r="G43" s="717"/>
      <c r="H43" s="717"/>
      <c r="I43" s="717"/>
      <c r="J43" s="717"/>
      <c r="K43" s="717"/>
      <c r="L43" s="717"/>
      <c r="M43" s="717"/>
      <c r="N43" s="717"/>
      <c r="O43" s="717"/>
      <c r="P43" s="717"/>
      <c r="Q43" s="717"/>
      <c r="R43" s="717"/>
      <c r="S43" s="717"/>
      <c r="T43" s="181"/>
      <c r="U43" s="716" t="str">
        <f t="shared" si="4"/>
        <v/>
      </c>
      <c r="V43" s="716"/>
      <c r="W43" s="717"/>
      <c r="X43" s="717"/>
      <c r="Y43" s="717"/>
      <c r="Z43" s="717"/>
      <c r="AA43" s="717"/>
      <c r="AB43" s="717"/>
      <c r="AC43" s="717"/>
      <c r="AD43" s="717"/>
      <c r="AE43" s="717"/>
      <c r="AF43" s="717"/>
      <c r="AG43" s="717"/>
      <c r="AH43" s="717"/>
      <c r="AI43" s="717"/>
      <c r="AJ43" s="717"/>
      <c r="AK43" s="717"/>
      <c r="AL43" s="181"/>
      <c r="AM43" s="716" t="str">
        <f t="shared" si="0"/>
        <v/>
      </c>
      <c r="AN43" s="716"/>
      <c r="AO43" s="717"/>
      <c r="AP43" s="717"/>
      <c r="AQ43" s="717"/>
      <c r="AR43" s="717"/>
      <c r="AS43" s="717"/>
      <c r="AT43" s="717"/>
      <c r="AU43" s="717"/>
      <c r="AV43" s="717"/>
      <c r="AW43" s="717"/>
      <c r="AX43" s="717"/>
      <c r="AY43" s="717"/>
      <c r="AZ43" s="717"/>
      <c r="BA43" s="717"/>
      <c r="BB43" s="717"/>
      <c r="BC43" s="717"/>
      <c r="BD43" s="181"/>
      <c r="BE43" s="716" t="str">
        <f t="shared" si="1"/>
        <v/>
      </c>
      <c r="BF43" s="716"/>
      <c r="BG43" s="717"/>
      <c r="BH43" s="717"/>
      <c r="BI43" s="717"/>
      <c r="BJ43" s="717"/>
      <c r="BK43" s="717"/>
      <c r="BL43" s="717"/>
      <c r="BM43" s="717"/>
      <c r="BN43" s="717"/>
      <c r="BO43" s="717"/>
      <c r="BP43" s="717"/>
      <c r="BQ43" s="717"/>
      <c r="BR43" s="717"/>
      <c r="BS43" s="717"/>
      <c r="BT43" s="717"/>
      <c r="BU43" s="717"/>
      <c r="BV43" s="181"/>
      <c r="BW43" s="716" t="str">
        <f t="shared" si="2"/>
        <v/>
      </c>
      <c r="BX43" s="716"/>
      <c r="BY43" s="717" t="str">
        <f>IF('各会計、関係団体の財政状況及び健全化判断比率'!B77="","",'各会計、関係団体の財政状況及び健全化判断比率'!B77)</f>
        <v/>
      </c>
      <c r="BZ43" s="717"/>
      <c r="CA43" s="717"/>
      <c r="CB43" s="717"/>
      <c r="CC43" s="717"/>
      <c r="CD43" s="717"/>
      <c r="CE43" s="717"/>
      <c r="CF43" s="717"/>
      <c r="CG43" s="717"/>
      <c r="CH43" s="717"/>
      <c r="CI43" s="717"/>
      <c r="CJ43" s="717"/>
      <c r="CK43" s="717"/>
      <c r="CL43" s="717"/>
      <c r="CM43" s="717"/>
      <c r="CN43" s="181"/>
      <c r="CO43" s="716" t="str">
        <f t="shared" si="3"/>
        <v/>
      </c>
      <c r="CP43" s="716"/>
      <c r="CQ43" s="717" t="str">
        <f>IF('各会計、関係団体の財政状況及び健全化判断比率'!BS16="","",'各会計、関係団体の財政状況及び健全化判断比率'!BS16)</f>
        <v/>
      </c>
      <c r="CR43" s="717"/>
      <c r="CS43" s="717"/>
      <c r="CT43" s="717"/>
      <c r="CU43" s="717"/>
      <c r="CV43" s="717"/>
      <c r="CW43" s="717"/>
      <c r="CX43" s="717"/>
      <c r="CY43" s="717"/>
      <c r="CZ43" s="717"/>
      <c r="DA43" s="717"/>
      <c r="DB43" s="717"/>
      <c r="DC43" s="717"/>
      <c r="DD43" s="717"/>
      <c r="DE43" s="717"/>
      <c r="DG43" s="718" t="str">
        <f>IF('各会計、関係団体の財政状況及び健全化判断比率'!BR16="","",'各会計、関係団体の財政状況及び健全化判断比率'!BR16)</f>
        <v/>
      </c>
      <c r="DH43" s="718"/>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719" t="s">
        <v>209</v>
      </c>
      <c r="F46" s="719"/>
      <c r="G46" s="719"/>
      <c r="H46" s="719"/>
      <c r="I46" s="719"/>
      <c r="J46" s="719"/>
      <c r="K46" s="719"/>
      <c r="L46" s="719"/>
      <c r="M46" s="719"/>
      <c r="N46" s="719"/>
      <c r="O46" s="719"/>
      <c r="P46" s="719"/>
      <c r="Q46" s="719"/>
      <c r="R46" s="719"/>
      <c r="S46" s="719"/>
      <c r="T46" s="719"/>
      <c r="U46" s="719"/>
      <c r="V46" s="719"/>
      <c r="W46" s="719"/>
      <c r="X46" s="719"/>
      <c r="Y46" s="719"/>
      <c r="Z46" s="719"/>
      <c r="AA46" s="719"/>
      <c r="AB46" s="719"/>
      <c r="AC46" s="719"/>
      <c r="AD46" s="719"/>
      <c r="AE46" s="719"/>
      <c r="AF46" s="719"/>
      <c r="AG46" s="719"/>
      <c r="AH46" s="719"/>
      <c r="AI46" s="719"/>
      <c r="AJ46" s="719"/>
      <c r="AK46" s="719"/>
      <c r="AL46" s="719"/>
      <c r="AM46" s="719"/>
      <c r="AN46" s="719"/>
      <c r="AO46" s="719"/>
      <c r="AP46" s="719"/>
      <c r="AQ46" s="719"/>
      <c r="AR46" s="719"/>
      <c r="AS46" s="719"/>
      <c r="AT46" s="719"/>
      <c r="AU46" s="719"/>
      <c r="AV46" s="719"/>
      <c r="AW46" s="719"/>
      <c r="AX46" s="719"/>
      <c r="AY46" s="719"/>
      <c r="AZ46" s="719"/>
      <c r="BA46" s="719"/>
      <c r="BB46" s="719"/>
      <c r="BC46" s="719"/>
      <c r="BD46" s="719"/>
      <c r="BE46" s="719"/>
      <c r="BF46" s="719"/>
      <c r="BG46" s="719"/>
      <c r="BH46" s="719"/>
      <c r="BI46" s="719"/>
      <c r="BJ46" s="719"/>
      <c r="BK46" s="719"/>
      <c r="BL46" s="719"/>
      <c r="BM46" s="719"/>
      <c r="BN46" s="719"/>
      <c r="BO46" s="719"/>
      <c r="BP46" s="719"/>
      <c r="BQ46" s="719"/>
      <c r="BR46" s="719"/>
      <c r="BS46" s="719"/>
      <c r="BT46" s="719"/>
      <c r="BU46" s="719"/>
      <c r="BV46" s="719"/>
      <c r="BW46" s="719"/>
      <c r="BX46" s="719"/>
      <c r="BY46" s="719"/>
      <c r="BZ46" s="719"/>
      <c r="CA46" s="719"/>
      <c r="CB46" s="719"/>
      <c r="CC46" s="719"/>
      <c r="CD46" s="719"/>
      <c r="CE46" s="719"/>
      <c r="CF46" s="719"/>
      <c r="CG46" s="719"/>
      <c r="CH46" s="719"/>
      <c r="CI46" s="719"/>
      <c r="CJ46" s="719"/>
      <c r="CK46" s="719"/>
      <c r="CL46" s="719"/>
      <c r="CM46" s="719"/>
      <c r="CN46" s="719"/>
      <c r="CO46" s="719"/>
      <c r="CP46" s="719"/>
      <c r="CQ46" s="719"/>
      <c r="CR46" s="719"/>
      <c r="CS46" s="719"/>
      <c r="CT46" s="719"/>
      <c r="CU46" s="719"/>
      <c r="CV46" s="719"/>
      <c r="CW46" s="719"/>
      <c r="CX46" s="719"/>
      <c r="CY46" s="719"/>
      <c r="CZ46" s="719"/>
      <c r="DA46" s="719"/>
      <c r="DB46" s="719"/>
      <c r="DC46" s="719"/>
      <c r="DD46" s="719"/>
      <c r="DE46" s="719"/>
      <c r="DF46" s="719"/>
      <c r="DG46" s="719"/>
      <c r="DH46" s="719"/>
      <c r="DI46" s="719"/>
    </row>
    <row r="47" spans="1:113" x14ac:dyDescent="0.15">
      <c r="E47" s="719" t="s">
        <v>210</v>
      </c>
      <c r="F47" s="719"/>
      <c r="G47" s="719"/>
      <c r="H47" s="719"/>
      <c r="I47" s="719"/>
      <c r="J47" s="719"/>
      <c r="K47" s="719"/>
      <c r="L47" s="719"/>
      <c r="M47" s="719"/>
      <c r="N47" s="719"/>
      <c r="O47" s="719"/>
      <c r="P47" s="719"/>
      <c r="Q47" s="719"/>
      <c r="R47" s="719"/>
      <c r="S47" s="719"/>
      <c r="T47" s="719"/>
      <c r="U47" s="719"/>
      <c r="V47" s="719"/>
      <c r="W47" s="719"/>
      <c r="X47" s="719"/>
      <c r="Y47" s="719"/>
      <c r="Z47" s="719"/>
      <c r="AA47" s="719"/>
      <c r="AB47" s="719"/>
      <c r="AC47" s="719"/>
      <c r="AD47" s="719"/>
      <c r="AE47" s="719"/>
      <c r="AF47" s="719"/>
      <c r="AG47" s="719"/>
      <c r="AH47" s="719"/>
      <c r="AI47" s="719"/>
      <c r="AJ47" s="719"/>
      <c r="AK47" s="719"/>
      <c r="AL47" s="719"/>
      <c r="AM47" s="719"/>
      <c r="AN47" s="719"/>
      <c r="AO47" s="719"/>
      <c r="AP47" s="719"/>
      <c r="AQ47" s="719"/>
      <c r="AR47" s="719"/>
      <c r="AS47" s="719"/>
      <c r="AT47" s="719"/>
      <c r="AU47" s="719"/>
      <c r="AV47" s="719"/>
      <c r="AW47" s="719"/>
      <c r="AX47" s="719"/>
      <c r="AY47" s="719"/>
      <c r="AZ47" s="719"/>
      <c r="BA47" s="719"/>
      <c r="BB47" s="719"/>
      <c r="BC47" s="719"/>
      <c r="BD47" s="719"/>
      <c r="BE47" s="719"/>
      <c r="BF47" s="719"/>
      <c r="BG47" s="719"/>
      <c r="BH47" s="719"/>
      <c r="BI47" s="719"/>
      <c r="BJ47" s="719"/>
      <c r="BK47" s="719"/>
      <c r="BL47" s="719"/>
      <c r="BM47" s="719"/>
      <c r="BN47" s="719"/>
      <c r="BO47" s="719"/>
      <c r="BP47" s="719"/>
      <c r="BQ47" s="719"/>
      <c r="BR47" s="719"/>
      <c r="BS47" s="719"/>
      <c r="BT47" s="719"/>
      <c r="BU47" s="719"/>
      <c r="BV47" s="719"/>
      <c r="BW47" s="719"/>
      <c r="BX47" s="719"/>
      <c r="BY47" s="719"/>
      <c r="BZ47" s="719"/>
      <c r="CA47" s="719"/>
      <c r="CB47" s="719"/>
      <c r="CC47" s="719"/>
      <c r="CD47" s="719"/>
      <c r="CE47" s="719"/>
      <c r="CF47" s="719"/>
      <c r="CG47" s="719"/>
      <c r="CH47" s="719"/>
      <c r="CI47" s="719"/>
      <c r="CJ47" s="719"/>
      <c r="CK47" s="719"/>
      <c r="CL47" s="719"/>
      <c r="CM47" s="719"/>
      <c r="CN47" s="719"/>
      <c r="CO47" s="719"/>
      <c r="CP47" s="719"/>
      <c r="CQ47" s="719"/>
      <c r="CR47" s="719"/>
      <c r="CS47" s="719"/>
      <c r="CT47" s="719"/>
      <c r="CU47" s="719"/>
      <c r="CV47" s="719"/>
      <c r="CW47" s="719"/>
      <c r="CX47" s="719"/>
      <c r="CY47" s="719"/>
      <c r="CZ47" s="719"/>
      <c r="DA47" s="719"/>
      <c r="DB47" s="719"/>
      <c r="DC47" s="719"/>
      <c r="DD47" s="719"/>
      <c r="DE47" s="719"/>
      <c r="DF47" s="719"/>
      <c r="DG47" s="719"/>
      <c r="DH47" s="719"/>
      <c r="DI47" s="719"/>
    </row>
    <row r="48" spans="1:113" x14ac:dyDescent="0.15">
      <c r="E48" s="719" t="s">
        <v>211</v>
      </c>
      <c r="F48" s="719"/>
      <c r="G48" s="719"/>
      <c r="H48" s="719"/>
      <c r="I48" s="719"/>
      <c r="J48" s="719"/>
      <c r="K48" s="719"/>
      <c r="L48" s="719"/>
      <c r="M48" s="719"/>
      <c r="N48" s="719"/>
      <c r="O48" s="719"/>
      <c r="P48" s="719"/>
      <c r="Q48" s="719"/>
      <c r="R48" s="719"/>
      <c r="S48" s="719"/>
      <c r="T48" s="719"/>
      <c r="U48" s="719"/>
      <c r="V48" s="719"/>
      <c r="W48" s="719"/>
      <c r="X48" s="719"/>
      <c r="Y48" s="719"/>
      <c r="Z48" s="719"/>
      <c r="AA48" s="719"/>
      <c r="AB48" s="719"/>
      <c r="AC48" s="719"/>
      <c r="AD48" s="719"/>
      <c r="AE48" s="719"/>
      <c r="AF48" s="719"/>
      <c r="AG48" s="719"/>
      <c r="AH48" s="719"/>
      <c r="AI48" s="719"/>
      <c r="AJ48" s="719"/>
      <c r="AK48" s="719"/>
      <c r="AL48" s="719"/>
      <c r="AM48" s="719"/>
      <c r="AN48" s="719"/>
      <c r="AO48" s="719"/>
      <c r="AP48" s="719"/>
      <c r="AQ48" s="719"/>
      <c r="AR48" s="719"/>
      <c r="AS48" s="719"/>
      <c r="AT48" s="719"/>
      <c r="AU48" s="719"/>
      <c r="AV48" s="719"/>
      <c r="AW48" s="719"/>
      <c r="AX48" s="719"/>
      <c r="AY48" s="719"/>
      <c r="AZ48" s="719"/>
      <c r="BA48" s="719"/>
      <c r="BB48" s="719"/>
      <c r="BC48" s="719"/>
      <c r="BD48" s="719"/>
      <c r="BE48" s="719"/>
      <c r="BF48" s="719"/>
      <c r="BG48" s="719"/>
      <c r="BH48" s="719"/>
      <c r="BI48" s="719"/>
      <c r="BJ48" s="719"/>
      <c r="BK48" s="719"/>
      <c r="BL48" s="719"/>
      <c r="BM48" s="719"/>
      <c r="BN48" s="719"/>
      <c r="BO48" s="719"/>
      <c r="BP48" s="719"/>
      <c r="BQ48" s="719"/>
      <c r="BR48" s="719"/>
      <c r="BS48" s="719"/>
      <c r="BT48" s="719"/>
      <c r="BU48" s="719"/>
      <c r="BV48" s="719"/>
      <c r="BW48" s="719"/>
      <c r="BX48" s="719"/>
      <c r="BY48" s="719"/>
      <c r="BZ48" s="719"/>
      <c r="CA48" s="719"/>
      <c r="CB48" s="719"/>
      <c r="CC48" s="719"/>
      <c r="CD48" s="719"/>
      <c r="CE48" s="719"/>
      <c r="CF48" s="719"/>
      <c r="CG48" s="719"/>
      <c r="CH48" s="719"/>
      <c r="CI48" s="719"/>
      <c r="CJ48" s="719"/>
      <c r="CK48" s="719"/>
      <c r="CL48" s="719"/>
      <c r="CM48" s="719"/>
      <c r="CN48" s="719"/>
      <c r="CO48" s="719"/>
      <c r="CP48" s="719"/>
      <c r="CQ48" s="719"/>
      <c r="CR48" s="719"/>
      <c r="CS48" s="719"/>
      <c r="CT48" s="719"/>
      <c r="CU48" s="719"/>
      <c r="CV48" s="719"/>
      <c r="CW48" s="719"/>
      <c r="CX48" s="719"/>
      <c r="CY48" s="719"/>
      <c r="CZ48" s="719"/>
      <c r="DA48" s="719"/>
      <c r="DB48" s="719"/>
      <c r="DC48" s="719"/>
      <c r="DD48" s="719"/>
      <c r="DE48" s="719"/>
      <c r="DF48" s="719"/>
      <c r="DG48" s="719"/>
      <c r="DH48" s="719"/>
      <c r="DI48" s="719"/>
    </row>
    <row r="49" spans="5:113" x14ac:dyDescent="0.15">
      <c r="E49" s="720" t="s">
        <v>212</v>
      </c>
      <c r="F49" s="720"/>
      <c r="G49" s="720"/>
      <c r="H49" s="720"/>
      <c r="I49" s="720"/>
      <c r="J49" s="720"/>
      <c r="K49" s="720"/>
      <c r="L49" s="720"/>
      <c r="M49" s="720"/>
      <c r="N49" s="720"/>
      <c r="O49" s="720"/>
      <c r="P49" s="720"/>
      <c r="Q49" s="720"/>
      <c r="R49" s="720"/>
      <c r="S49" s="720"/>
      <c r="T49" s="720"/>
      <c r="U49" s="720"/>
      <c r="V49" s="720"/>
      <c r="W49" s="720"/>
      <c r="X49" s="720"/>
      <c r="Y49" s="720"/>
      <c r="Z49" s="720"/>
      <c r="AA49" s="720"/>
      <c r="AB49" s="720"/>
      <c r="AC49" s="720"/>
      <c r="AD49" s="720"/>
      <c r="AE49" s="720"/>
      <c r="AF49" s="720"/>
      <c r="AG49" s="720"/>
      <c r="AH49" s="720"/>
      <c r="AI49" s="720"/>
      <c r="AJ49" s="720"/>
      <c r="AK49" s="720"/>
      <c r="AL49" s="720"/>
      <c r="AM49" s="720"/>
      <c r="AN49" s="720"/>
      <c r="AO49" s="720"/>
      <c r="AP49" s="720"/>
      <c r="AQ49" s="720"/>
      <c r="AR49" s="720"/>
      <c r="AS49" s="720"/>
      <c r="AT49" s="720"/>
      <c r="AU49" s="720"/>
      <c r="AV49" s="720"/>
      <c r="AW49" s="720"/>
      <c r="AX49" s="720"/>
      <c r="AY49" s="720"/>
      <c r="AZ49" s="720"/>
      <c r="BA49" s="720"/>
      <c r="BB49" s="720"/>
      <c r="BC49" s="720"/>
      <c r="BD49" s="720"/>
      <c r="BE49" s="720"/>
      <c r="BF49" s="720"/>
      <c r="BG49" s="720"/>
      <c r="BH49" s="720"/>
      <c r="BI49" s="720"/>
      <c r="BJ49" s="720"/>
      <c r="BK49" s="720"/>
      <c r="BL49" s="720"/>
      <c r="BM49" s="720"/>
      <c r="BN49" s="720"/>
      <c r="BO49" s="720"/>
      <c r="BP49" s="720"/>
      <c r="BQ49" s="720"/>
      <c r="BR49" s="720"/>
      <c r="BS49" s="720"/>
      <c r="BT49" s="720"/>
      <c r="BU49" s="720"/>
      <c r="BV49" s="720"/>
      <c r="BW49" s="720"/>
      <c r="BX49" s="720"/>
      <c r="BY49" s="720"/>
      <c r="BZ49" s="720"/>
      <c r="CA49" s="720"/>
      <c r="CB49" s="720"/>
      <c r="CC49" s="720"/>
      <c r="CD49" s="720"/>
      <c r="CE49" s="720"/>
      <c r="CF49" s="720"/>
      <c r="CG49" s="720"/>
      <c r="CH49" s="720"/>
      <c r="CI49" s="720"/>
      <c r="CJ49" s="720"/>
      <c r="CK49" s="720"/>
      <c r="CL49" s="720"/>
      <c r="CM49" s="720"/>
      <c r="CN49" s="720"/>
      <c r="CO49" s="720"/>
      <c r="CP49" s="720"/>
      <c r="CQ49" s="720"/>
      <c r="CR49" s="720"/>
      <c r="CS49" s="720"/>
      <c r="CT49" s="720"/>
      <c r="CU49" s="720"/>
      <c r="CV49" s="720"/>
      <c r="CW49" s="720"/>
      <c r="CX49" s="720"/>
      <c r="CY49" s="720"/>
      <c r="CZ49" s="720"/>
      <c r="DA49" s="720"/>
      <c r="DB49" s="720"/>
      <c r="DC49" s="720"/>
      <c r="DD49" s="720"/>
      <c r="DE49" s="720"/>
      <c r="DF49" s="720"/>
      <c r="DG49" s="720"/>
      <c r="DH49" s="720"/>
      <c r="DI49" s="720"/>
    </row>
    <row r="50" spans="5:113" x14ac:dyDescent="0.15">
      <c r="E50" s="719" t="s">
        <v>213</v>
      </c>
      <c r="F50" s="719"/>
      <c r="G50" s="719"/>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19"/>
      <c r="AY50" s="719"/>
      <c r="AZ50" s="719"/>
      <c r="BA50" s="719"/>
      <c r="BB50" s="719"/>
      <c r="BC50" s="719"/>
      <c r="BD50" s="719"/>
      <c r="BE50" s="719"/>
      <c r="BF50" s="719"/>
      <c r="BG50" s="719"/>
      <c r="BH50" s="719"/>
      <c r="BI50" s="719"/>
      <c r="BJ50" s="719"/>
      <c r="BK50" s="719"/>
      <c r="BL50" s="719"/>
      <c r="BM50" s="719"/>
      <c r="BN50" s="719"/>
      <c r="BO50" s="719"/>
      <c r="BP50" s="719"/>
      <c r="BQ50" s="719"/>
      <c r="BR50" s="719"/>
      <c r="BS50" s="719"/>
      <c r="BT50" s="719"/>
      <c r="BU50" s="719"/>
      <c r="BV50" s="719"/>
      <c r="BW50" s="719"/>
      <c r="BX50" s="719"/>
      <c r="BY50" s="719"/>
      <c r="BZ50" s="719"/>
      <c r="CA50" s="719"/>
      <c r="CB50" s="719"/>
      <c r="CC50" s="719"/>
      <c r="CD50" s="719"/>
      <c r="CE50" s="719"/>
      <c r="CF50" s="719"/>
      <c r="CG50" s="719"/>
      <c r="CH50" s="719"/>
      <c r="CI50" s="719"/>
      <c r="CJ50" s="719"/>
      <c r="CK50" s="719"/>
      <c r="CL50" s="719"/>
      <c r="CM50" s="719"/>
      <c r="CN50" s="719"/>
      <c r="CO50" s="719"/>
      <c r="CP50" s="719"/>
      <c r="CQ50" s="719"/>
      <c r="CR50" s="719"/>
      <c r="CS50" s="719"/>
      <c r="CT50" s="719"/>
      <c r="CU50" s="719"/>
      <c r="CV50" s="719"/>
      <c r="CW50" s="719"/>
      <c r="CX50" s="719"/>
      <c r="CY50" s="719"/>
      <c r="CZ50" s="719"/>
      <c r="DA50" s="719"/>
      <c r="DB50" s="719"/>
      <c r="DC50" s="719"/>
      <c r="DD50" s="719"/>
      <c r="DE50" s="719"/>
      <c r="DF50" s="719"/>
      <c r="DG50" s="719"/>
      <c r="DH50" s="719"/>
      <c r="DI50" s="719"/>
    </row>
    <row r="51" spans="5:113" x14ac:dyDescent="0.15">
      <c r="E51" s="719" t="s">
        <v>214</v>
      </c>
      <c r="F51" s="719"/>
      <c r="G51" s="719"/>
      <c r="H51" s="719"/>
      <c r="I51" s="719"/>
      <c r="J51" s="719"/>
      <c r="K51" s="719"/>
      <c r="L51" s="719"/>
      <c r="M51" s="719"/>
      <c r="N51" s="719"/>
      <c r="O51" s="719"/>
      <c r="P51" s="719"/>
      <c r="Q51" s="719"/>
      <c r="R51" s="719"/>
      <c r="S51" s="719"/>
      <c r="T51" s="719"/>
      <c r="U51" s="719"/>
      <c r="V51" s="719"/>
      <c r="W51" s="719"/>
      <c r="X51" s="719"/>
      <c r="Y51" s="719"/>
      <c r="Z51" s="719"/>
      <c r="AA51" s="719"/>
      <c r="AB51" s="719"/>
      <c r="AC51" s="719"/>
      <c r="AD51" s="719"/>
      <c r="AE51" s="719"/>
      <c r="AF51" s="719"/>
      <c r="AG51" s="719"/>
      <c r="AH51" s="719"/>
      <c r="AI51" s="719"/>
      <c r="AJ51" s="719"/>
      <c r="AK51" s="719"/>
      <c r="AL51" s="719"/>
      <c r="AM51" s="719"/>
      <c r="AN51" s="719"/>
      <c r="AO51" s="719"/>
      <c r="AP51" s="719"/>
      <c r="AQ51" s="719"/>
      <c r="AR51" s="719"/>
      <c r="AS51" s="719"/>
      <c r="AT51" s="719"/>
      <c r="AU51" s="719"/>
      <c r="AV51" s="719"/>
      <c r="AW51" s="719"/>
      <c r="AX51" s="719"/>
      <c r="AY51" s="719"/>
      <c r="AZ51" s="719"/>
      <c r="BA51" s="719"/>
      <c r="BB51" s="719"/>
      <c r="BC51" s="719"/>
      <c r="BD51" s="719"/>
      <c r="BE51" s="719"/>
      <c r="BF51" s="719"/>
      <c r="BG51" s="719"/>
      <c r="BH51" s="719"/>
      <c r="BI51" s="719"/>
      <c r="BJ51" s="719"/>
      <c r="BK51" s="719"/>
      <c r="BL51" s="719"/>
      <c r="BM51" s="719"/>
      <c r="BN51" s="719"/>
      <c r="BO51" s="719"/>
      <c r="BP51" s="719"/>
      <c r="BQ51" s="719"/>
      <c r="BR51" s="719"/>
      <c r="BS51" s="719"/>
      <c r="BT51" s="719"/>
      <c r="BU51" s="719"/>
      <c r="BV51" s="719"/>
      <c r="BW51" s="719"/>
      <c r="BX51" s="719"/>
      <c r="BY51" s="719"/>
      <c r="BZ51" s="719"/>
      <c r="CA51" s="719"/>
      <c r="CB51" s="719"/>
      <c r="CC51" s="719"/>
      <c r="CD51" s="719"/>
      <c r="CE51" s="719"/>
      <c r="CF51" s="719"/>
      <c r="CG51" s="719"/>
      <c r="CH51" s="719"/>
      <c r="CI51" s="719"/>
      <c r="CJ51" s="719"/>
      <c r="CK51" s="719"/>
      <c r="CL51" s="719"/>
      <c r="CM51" s="719"/>
      <c r="CN51" s="719"/>
      <c r="CO51" s="719"/>
      <c r="CP51" s="719"/>
      <c r="CQ51" s="719"/>
      <c r="CR51" s="719"/>
      <c r="CS51" s="719"/>
      <c r="CT51" s="719"/>
      <c r="CU51" s="719"/>
      <c r="CV51" s="719"/>
      <c r="CW51" s="719"/>
      <c r="CX51" s="719"/>
      <c r="CY51" s="719"/>
      <c r="CZ51" s="719"/>
      <c r="DA51" s="719"/>
      <c r="DB51" s="719"/>
      <c r="DC51" s="719"/>
      <c r="DD51" s="719"/>
      <c r="DE51" s="719"/>
      <c r="DF51" s="719"/>
      <c r="DG51" s="719"/>
      <c r="DH51" s="719"/>
      <c r="DI51" s="719"/>
    </row>
    <row r="52" spans="5:113" x14ac:dyDescent="0.15">
      <c r="E52" s="719" t="s">
        <v>215</v>
      </c>
      <c r="F52" s="719"/>
      <c r="G52" s="719"/>
      <c r="H52" s="719"/>
      <c r="I52" s="719"/>
      <c r="J52" s="719"/>
      <c r="K52" s="719"/>
      <c r="L52" s="719"/>
      <c r="M52" s="719"/>
      <c r="N52" s="719"/>
      <c r="O52" s="719"/>
      <c r="P52" s="719"/>
      <c r="Q52" s="719"/>
      <c r="R52" s="719"/>
      <c r="S52" s="719"/>
      <c r="T52" s="719"/>
      <c r="U52" s="719"/>
      <c r="V52" s="719"/>
      <c r="W52" s="719"/>
      <c r="X52" s="719"/>
      <c r="Y52" s="719"/>
      <c r="Z52" s="719"/>
      <c r="AA52" s="719"/>
      <c r="AB52" s="719"/>
      <c r="AC52" s="719"/>
      <c r="AD52" s="719"/>
      <c r="AE52" s="719"/>
      <c r="AF52" s="719"/>
      <c r="AG52" s="719"/>
      <c r="AH52" s="719"/>
      <c r="AI52" s="719"/>
      <c r="AJ52" s="719"/>
      <c r="AK52" s="719"/>
      <c r="AL52" s="719"/>
      <c r="AM52" s="719"/>
      <c r="AN52" s="719"/>
      <c r="AO52" s="719"/>
      <c r="AP52" s="719"/>
      <c r="AQ52" s="719"/>
      <c r="AR52" s="719"/>
      <c r="AS52" s="719"/>
      <c r="AT52" s="719"/>
      <c r="AU52" s="719"/>
      <c r="AV52" s="719"/>
      <c r="AW52" s="719"/>
      <c r="AX52" s="719"/>
      <c r="AY52" s="719"/>
      <c r="AZ52" s="719"/>
      <c r="BA52" s="719"/>
      <c r="BB52" s="719"/>
      <c r="BC52" s="719"/>
      <c r="BD52" s="719"/>
      <c r="BE52" s="719"/>
      <c r="BF52" s="719"/>
      <c r="BG52" s="719"/>
      <c r="BH52" s="719"/>
      <c r="BI52" s="719"/>
      <c r="BJ52" s="719"/>
      <c r="BK52" s="719"/>
      <c r="BL52" s="719"/>
      <c r="BM52" s="719"/>
      <c r="BN52" s="719"/>
      <c r="BO52" s="719"/>
      <c r="BP52" s="719"/>
      <c r="BQ52" s="719"/>
      <c r="BR52" s="719"/>
      <c r="BS52" s="719"/>
      <c r="BT52" s="719"/>
      <c r="BU52" s="719"/>
      <c r="BV52" s="719"/>
      <c r="BW52" s="719"/>
      <c r="BX52" s="719"/>
      <c r="BY52" s="719"/>
      <c r="BZ52" s="719"/>
      <c r="CA52" s="719"/>
      <c r="CB52" s="719"/>
      <c r="CC52" s="719"/>
      <c r="CD52" s="719"/>
      <c r="CE52" s="719"/>
      <c r="CF52" s="719"/>
      <c r="CG52" s="719"/>
      <c r="CH52" s="719"/>
      <c r="CI52" s="719"/>
      <c r="CJ52" s="719"/>
      <c r="CK52" s="719"/>
      <c r="CL52" s="719"/>
      <c r="CM52" s="719"/>
      <c r="CN52" s="719"/>
      <c r="CO52" s="719"/>
      <c r="CP52" s="719"/>
      <c r="CQ52" s="719"/>
      <c r="CR52" s="719"/>
      <c r="CS52" s="719"/>
      <c r="CT52" s="719"/>
      <c r="CU52" s="719"/>
      <c r="CV52" s="719"/>
      <c r="CW52" s="719"/>
      <c r="CX52" s="719"/>
      <c r="CY52" s="719"/>
      <c r="CZ52" s="719"/>
      <c r="DA52" s="719"/>
      <c r="DB52" s="719"/>
      <c r="DC52" s="719"/>
      <c r="DD52" s="719"/>
      <c r="DE52" s="719"/>
      <c r="DF52" s="719"/>
      <c r="DG52" s="719"/>
      <c r="DH52" s="719"/>
      <c r="DI52" s="719"/>
    </row>
    <row r="53" spans="5:113" x14ac:dyDescent="0.15">
      <c r="E53" s="719" t="s">
        <v>216</v>
      </c>
      <c r="F53" s="719"/>
      <c r="G53" s="719"/>
      <c r="H53" s="719"/>
      <c r="I53" s="719"/>
      <c r="J53" s="719"/>
      <c r="K53" s="719"/>
      <c r="L53" s="719"/>
      <c r="M53" s="719"/>
      <c r="N53" s="719"/>
      <c r="O53" s="719"/>
      <c r="P53" s="719"/>
      <c r="Q53" s="719"/>
      <c r="R53" s="719"/>
      <c r="S53" s="719"/>
      <c r="T53" s="719"/>
      <c r="U53" s="719"/>
      <c r="V53" s="719"/>
      <c r="W53" s="719"/>
      <c r="X53" s="719"/>
      <c r="Y53" s="719"/>
      <c r="Z53" s="719"/>
      <c r="AA53" s="719"/>
      <c r="AB53" s="719"/>
      <c r="AC53" s="719"/>
      <c r="AD53" s="719"/>
      <c r="AE53" s="719"/>
      <c r="AF53" s="719"/>
      <c r="AG53" s="719"/>
      <c r="AH53" s="719"/>
      <c r="AI53" s="719"/>
      <c r="AJ53" s="719"/>
      <c r="AK53" s="719"/>
      <c r="AL53" s="719"/>
      <c r="AM53" s="719"/>
      <c r="AN53" s="719"/>
      <c r="AO53" s="719"/>
      <c r="AP53" s="719"/>
      <c r="AQ53" s="719"/>
      <c r="AR53" s="719"/>
      <c r="AS53" s="719"/>
      <c r="AT53" s="719"/>
      <c r="AU53" s="719"/>
      <c r="AV53" s="719"/>
      <c r="AW53" s="719"/>
      <c r="AX53" s="719"/>
      <c r="AY53" s="719"/>
      <c r="AZ53" s="719"/>
      <c r="BA53" s="719"/>
      <c r="BB53" s="719"/>
      <c r="BC53" s="719"/>
      <c r="BD53" s="719"/>
      <c r="BE53" s="719"/>
      <c r="BF53" s="719"/>
      <c r="BG53" s="719"/>
      <c r="BH53" s="719"/>
      <c r="BI53" s="719"/>
      <c r="BJ53" s="719"/>
      <c r="BK53" s="719"/>
      <c r="BL53" s="719"/>
      <c r="BM53" s="719"/>
      <c r="BN53" s="719"/>
      <c r="BO53" s="719"/>
      <c r="BP53" s="719"/>
      <c r="BQ53" s="719"/>
      <c r="BR53" s="719"/>
      <c r="BS53" s="719"/>
      <c r="BT53" s="719"/>
      <c r="BU53" s="719"/>
      <c r="BV53" s="719"/>
      <c r="BW53" s="719"/>
      <c r="BX53" s="719"/>
      <c r="BY53" s="719"/>
      <c r="BZ53" s="719"/>
      <c r="CA53" s="719"/>
      <c r="CB53" s="719"/>
      <c r="CC53" s="719"/>
      <c r="CD53" s="719"/>
      <c r="CE53" s="719"/>
      <c r="CF53" s="719"/>
      <c r="CG53" s="719"/>
      <c r="CH53" s="719"/>
      <c r="CI53" s="719"/>
      <c r="CJ53" s="719"/>
      <c r="CK53" s="719"/>
      <c r="CL53" s="719"/>
      <c r="CM53" s="719"/>
      <c r="CN53" s="719"/>
      <c r="CO53" s="719"/>
      <c r="CP53" s="719"/>
      <c r="CQ53" s="719"/>
      <c r="CR53" s="719"/>
      <c r="CS53" s="719"/>
      <c r="CT53" s="719"/>
      <c r="CU53" s="719"/>
      <c r="CV53" s="719"/>
      <c r="CW53" s="719"/>
      <c r="CX53" s="719"/>
      <c r="CY53" s="719"/>
      <c r="CZ53" s="719"/>
      <c r="DA53" s="719"/>
      <c r="DB53" s="719"/>
      <c r="DC53" s="719"/>
      <c r="DD53" s="719"/>
      <c r="DE53" s="719"/>
      <c r="DF53" s="719"/>
      <c r="DG53" s="719"/>
      <c r="DH53" s="719"/>
      <c r="DI53" s="719"/>
    </row>
    <row r="54" spans="5:113" x14ac:dyDescent="0.15"/>
    <row r="55" spans="5:113" x14ac:dyDescent="0.15"/>
    <row r="56" spans="5:113" x14ac:dyDescent="0.15"/>
  </sheetData>
  <sheetProtection algorithmName="SHA-512" hashValue="K+0X6yDrZXzej3XxYmBW6aMD5Wu4Cfwp/hEhFntmhFhqdZLHSLvg/UHaxxxhyrIraYIm03GHTSSnjEMH0j0gGg==" saltValue="+yM09dUuF7nkRhs9RDve0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390</v>
      </c>
      <c r="C7" s="750"/>
      <c r="D7" s="750"/>
      <c r="E7" s="750"/>
      <c r="F7" s="750"/>
      <c r="G7" s="750"/>
      <c r="H7" s="750"/>
      <c r="I7" s="750"/>
      <c r="J7" s="750"/>
      <c r="K7" s="750"/>
      <c r="L7" s="750"/>
      <c r="M7" s="750"/>
      <c r="N7" s="750"/>
      <c r="O7" s="750"/>
      <c r="P7" s="751"/>
      <c r="Q7" s="752">
        <v>53255</v>
      </c>
      <c r="R7" s="753"/>
      <c r="S7" s="753"/>
      <c r="T7" s="753"/>
      <c r="U7" s="753"/>
      <c r="V7" s="753">
        <v>52174</v>
      </c>
      <c r="W7" s="753"/>
      <c r="X7" s="753"/>
      <c r="Y7" s="753"/>
      <c r="Z7" s="753"/>
      <c r="AA7" s="753">
        <v>1081</v>
      </c>
      <c r="AB7" s="753"/>
      <c r="AC7" s="753"/>
      <c r="AD7" s="753"/>
      <c r="AE7" s="754"/>
      <c r="AF7" s="755">
        <v>911</v>
      </c>
      <c r="AG7" s="756"/>
      <c r="AH7" s="756"/>
      <c r="AI7" s="756"/>
      <c r="AJ7" s="757"/>
      <c r="AK7" s="758">
        <v>1343</v>
      </c>
      <c r="AL7" s="759"/>
      <c r="AM7" s="759"/>
      <c r="AN7" s="759"/>
      <c r="AO7" s="759"/>
      <c r="AP7" s="759">
        <v>52405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591</v>
      </c>
      <c r="BT7" s="747"/>
      <c r="BU7" s="747"/>
      <c r="BV7" s="747"/>
      <c r="BW7" s="747"/>
      <c r="BX7" s="747"/>
      <c r="BY7" s="747"/>
      <c r="BZ7" s="747"/>
      <c r="CA7" s="747"/>
      <c r="CB7" s="747"/>
      <c r="CC7" s="747"/>
      <c r="CD7" s="747"/>
      <c r="CE7" s="747"/>
      <c r="CF7" s="747"/>
      <c r="CG7" s="762"/>
      <c r="CH7" s="743">
        <v>-26</v>
      </c>
      <c r="CI7" s="744"/>
      <c r="CJ7" s="744"/>
      <c r="CK7" s="744"/>
      <c r="CL7" s="745"/>
      <c r="CM7" s="743">
        <v>167</v>
      </c>
      <c r="CN7" s="744"/>
      <c r="CO7" s="744"/>
      <c r="CP7" s="744"/>
      <c r="CQ7" s="745"/>
      <c r="CR7" s="743">
        <v>87</v>
      </c>
      <c r="CS7" s="744"/>
      <c r="CT7" s="744"/>
      <c r="CU7" s="744"/>
      <c r="CV7" s="745"/>
      <c r="CW7" s="743" t="s">
        <v>601</v>
      </c>
      <c r="CX7" s="744"/>
      <c r="CY7" s="744"/>
      <c r="CZ7" s="744"/>
      <c r="DA7" s="745"/>
      <c r="DB7" s="743" t="s">
        <v>601</v>
      </c>
      <c r="DC7" s="744"/>
      <c r="DD7" s="744"/>
      <c r="DE7" s="744"/>
      <c r="DF7" s="745"/>
      <c r="DG7" s="743" t="s">
        <v>601</v>
      </c>
      <c r="DH7" s="744"/>
      <c r="DI7" s="744"/>
      <c r="DJ7" s="744"/>
      <c r="DK7" s="745"/>
      <c r="DL7" s="743" t="s">
        <v>601</v>
      </c>
      <c r="DM7" s="744"/>
      <c r="DN7" s="744"/>
      <c r="DO7" s="744"/>
      <c r="DP7" s="745"/>
      <c r="DQ7" s="743" t="s">
        <v>601</v>
      </c>
      <c r="DR7" s="744"/>
      <c r="DS7" s="744"/>
      <c r="DT7" s="744"/>
      <c r="DU7" s="745"/>
      <c r="DV7" s="746"/>
      <c r="DW7" s="747"/>
      <c r="DX7" s="747"/>
      <c r="DY7" s="747"/>
      <c r="DZ7" s="748"/>
      <c r="EA7" s="234"/>
    </row>
    <row r="8" spans="1:131" s="235" customFormat="1" ht="26.25" customHeight="1" x14ac:dyDescent="0.15">
      <c r="A8" s="238">
        <v>2</v>
      </c>
      <c r="B8" s="780" t="s">
        <v>391</v>
      </c>
      <c r="C8" s="781"/>
      <c r="D8" s="781"/>
      <c r="E8" s="781"/>
      <c r="F8" s="781"/>
      <c r="G8" s="781"/>
      <c r="H8" s="781"/>
      <c r="I8" s="781"/>
      <c r="J8" s="781"/>
      <c r="K8" s="781"/>
      <c r="L8" s="781"/>
      <c r="M8" s="781"/>
      <c r="N8" s="781"/>
      <c r="O8" s="781"/>
      <c r="P8" s="782"/>
      <c r="Q8" s="783">
        <v>25</v>
      </c>
      <c r="R8" s="784"/>
      <c r="S8" s="784"/>
      <c r="T8" s="784"/>
      <c r="U8" s="784"/>
      <c r="V8" s="784">
        <v>25</v>
      </c>
      <c r="W8" s="784"/>
      <c r="X8" s="784"/>
      <c r="Y8" s="784"/>
      <c r="Z8" s="784"/>
      <c r="AA8" s="784" t="s">
        <v>602</v>
      </c>
      <c r="AB8" s="784"/>
      <c r="AC8" s="784"/>
      <c r="AD8" s="784"/>
      <c r="AE8" s="785"/>
      <c r="AF8" s="786" t="s">
        <v>392</v>
      </c>
      <c r="AG8" s="787"/>
      <c r="AH8" s="787"/>
      <c r="AI8" s="787"/>
      <c r="AJ8" s="788"/>
      <c r="AK8" s="769">
        <v>4</v>
      </c>
      <c r="AL8" s="770"/>
      <c r="AM8" s="770"/>
      <c r="AN8" s="770"/>
      <c r="AO8" s="770"/>
      <c r="AP8" s="770">
        <v>22</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592</v>
      </c>
      <c r="BT8" s="774"/>
      <c r="BU8" s="774"/>
      <c r="BV8" s="774"/>
      <c r="BW8" s="774"/>
      <c r="BX8" s="774"/>
      <c r="BY8" s="774"/>
      <c r="BZ8" s="774"/>
      <c r="CA8" s="774"/>
      <c r="CB8" s="774"/>
      <c r="CC8" s="774"/>
      <c r="CD8" s="774"/>
      <c r="CE8" s="774"/>
      <c r="CF8" s="774"/>
      <c r="CG8" s="775"/>
      <c r="CH8" s="776">
        <v>1</v>
      </c>
      <c r="CI8" s="777"/>
      <c r="CJ8" s="777"/>
      <c r="CK8" s="777"/>
      <c r="CL8" s="778"/>
      <c r="CM8" s="776">
        <v>60</v>
      </c>
      <c r="CN8" s="777"/>
      <c r="CO8" s="777"/>
      <c r="CP8" s="777"/>
      <c r="CQ8" s="778"/>
      <c r="CR8" s="776">
        <v>10</v>
      </c>
      <c r="CS8" s="777"/>
      <c r="CT8" s="777"/>
      <c r="CU8" s="777"/>
      <c r="CV8" s="778"/>
      <c r="CW8" s="776" t="s">
        <v>590</v>
      </c>
      <c r="CX8" s="777"/>
      <c r="CY8" s="777"/>
      <c r="CZ8" s="777"/>
      <c r="DA8" s="778"/>
      <c r="DB8" s="776" t="s">
        <v>596</v>
      </c>
      <c r="DC8" s="777"/>
      <c r="DD8" s="777"/>
      <c r="DE8" s="777"/>
      <c r="DF8" s="778"/>
      <c r="DG8" s="776">
        <v>324</v>
      </c>
      <c r="DH8" s="777"/>
      <c r="DI8" s="777"/>
      <c r="DJ8" s="777"/>
      <c r="DK8" s="778"/>
      <c r="DL8" s="776" t="s">
        <v>596</v>
      </c>
      <c r="DM8" s="777"/>
      <c r="DN8" s="777"/>
      <c r="DO8" s="777"/>
      <c r="DP8" s="778"/>
      <c r="DQ8" s="776" t="s">
        <v>596</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593</v>
      </c>
      <c r="BT9" s="774"/>
      <c r="BU9" s="774"/>
      <c r="BV9" s="774"/>
      <c r="BW9" s="774"/>
      <c r="BX9" s="774"/>
      <c r="BY9" s="774"/>
      <c r="BZ9" s="774"/>
      <c r="CA9" s="774"/>
      <c r="CB9" s="774"/>
      <c r="CC9" s="774"/>
      <c r="CD9" s="774"/>
      <c r="CE9" s="774"/>
      <c r="CF9" s="774"/>
      <c r="CG9" s="775"/>
      <c r="CH9" s="776">
        <v>-1</v>
      </c>
      <c r="CI9" s="777"/>
      <c r="CJ9" s="777"/>
      <c r="CK9" s="777"/>
      <c r="CL9" s="778"/>
      <c r="CM9" s="776">
        <v>88</v>
      </c>
      <c r="CN9" s="777"/>
      <c r="CO9" s="777"/>
      <c r="CP9" s="777"/>
      <c r="CQ9" s="778"/>
      <c r="CR9" s="776">
        <v>50</v>
      </c>
      <c r="CS9" s="777"/>
      <c r="CT9" s="777"/>
      <c r="CU9" s="777"/>
      <c r="CV9" s="778"/>
      <c r="CW9" s="776" t="s">
        <v>601</v>
      </c>
      <c r="CX9" s="777"/>
      <c r="CY9" s="777"/>
      <c r="CZ9" s="777"/>
      <c r="DA9" s="778"/>
      <c r="DB9" s="776" t="s">
        <v>601</v>
      </c>
      <c r="DC9" s="777"/>
      <c r="DD9" s="777"/>
      <c r="DE9" s="777"/>
      <c r="DF9" s="778"/>
      <c r="DG9" s="776" t="s">
        <v>601</v>
      </c>
      <c r="DH9" s="777"/>
      <c r="DI9" s="777"/>
      <c r="DJ9" s="777"/>
      <c r="DK9" s="778"/>
      <c r="DL9" s="776" t="s">
        <v>601</v>
      </c>
      <c r="DM9" s="777"/>
      <c r="DN9" s="777"/>
      <c r="DO9" s="777"/>
      <c r="DP9" s="778"/>
      <c r="DQ9" s="776" t="s">
        <v>601</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594</v>
      </c>
      <c r="BT10" s="774"/>
      <c r="BU10" s="774"/>
      <c r="BV10" s="774"/>
      <c r="BW10" s="774"/>
      <c r="BX10" s="774"/>
      <c r="BY10" s="774"/>
      <c r="BZ10" s="774"/>
      <c r="CA10" s="774"/>
      <c r="CB10" s="774"/>
      <c r="CC10" s="774"/>
      <c r="CD10" s="774"/>
      <c r="CE10" s="774"/>
      <c r="CF10" s="774"/>
      <c r="CG10" s="775"/>
      <c r="CH10" s="776">
        <v>4</v>
      </c>
      <c r="CI10" s="777"/>
      <c r="CJ10" s="777"/>
      <c r="CK10" s="777"/>
      <c r="CL10" s="778"/>
      <c r="CM10" s="776">
        <v>60</v>
      </c>
      <c r="CN10" s="777"/>
      <c r="CO10" s="777"/>
      <c r="CP10" s="777"/>
      <c r="CQ10" s="778"/>
      <c r="CR10" s="776">
        <v>35</v>
      </c>
      <c r="CS10" s="777"/>
      <c r="CT10" s="777"/>
      <c r="CU10" s="777"/>
      <c r="CV10" s="778"/>
      <c r="CW10" s="776" t="s">
        <v>601</v>
      </c>
      <c r="CX10" s="777"/>
      <c r="CY10" s="777"/>
      <c r="CZ10" s="777"/>
      <c r="DA10" s="778"/>
      <c r="DB10" s="776" t="s">
        <v>601</v>
      </c>
      <c r="DC10" s="777"/>
      <c r="DD10" s="777"/>
      <c r="DE10" s="777"/>
      <c r="DF10" s="778"/>
      <c r="DG10" s="776" t="s">
        <v>601</v>
      </c>
      <c r="DH10" s="777"/>
      <c r="DI10" s="777"/>
      <c r="DJ10" s="777"/>
      <c r="DK10" s="778"/>
      <c r="DL10" s="776" t="s">
        <v>601</v>
      </c>
      <c r="DM10" s="777"/>
      <c r="DN10" s="777"/>
      <c r="DO10" s="777"/>
      <c r="DP10" s="778"/>
      <c r="DQ10" s="776" t="s">
        <v>601</v>
      </c>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595</v>
      </c>
      <c r="BT11" s="774"/>
      <c r="BU11" s="774"/>
      <c r="BV11" s="774"/>
      <c r="BW11" s="774"/>
      <c r="BX11" s="774"/>
      <c r="BY11" s="774"/>
      <c r="BZ11" s="774"/>
      <c r="CA11" s="774"/>
      <c r="CB11" s="774"/>
      <c r="CC11" s="774"/>
      <c r="CD11" s="774"/>
      <c r="CE11" s="774"/>
      <c r="CF11" s="774"/>
      <c r="CG11" s="775"/>
      <c r="CH11" s="776">
        <v>-6</v>
      </c>
      <c r="CI11" s="777"/>
      <c r="CJ11" s="777"/>
      <c r="CK11" s="777"/>
      <c r="CL11" s="778"/>
      <c r="CM11" s="776">
        <v>912</v>
      </c>
      <c r="CN11" s="777"/>
      <c r="CO11" s="777"/>
      <c r="CP11" s="777"/>
      <c r="CQ11" s="778"/>
      <c r="CR11" s="776">
        <v>376</v>
      </c>
      <c r="CS11" s="777"/>
      <c r="CT11" s="777"/>
      <c r="CU11" s="777"/>
      <c r="CV11" s="778"/>
      <c r="CW11" s="776" t="s">
        <v>601</v>
      </c>
      <c r="CX11" s="777"/>
      <c r="CY11" s="777"/>
      <c r="CZ11" s="777"/>
      <c r="DA11" s="778"/>
      <c r="DB11" s="776" t="s">
        <v>601</v>
      </c>
      <c r="DC11" s="777"/>
      <c r="DD11" s="777"/>
      <c r="DE11" s="777"/>
      <c r="DF11" s="778"/>
      <c r="DG11" s="776" t="s">
        <v>601</v>
      </c>
      <c r="DH11" s="777"/>
      <c r="DI11" s="777"/>
      <c r="DJ11" s="777"/>
      <c r="DK11" s="778"/>
      <c r="DL11" s="776" t="s">
        <v>601</v>
      </c>
      <c r="DM11" s="777"/>
      <c r="DN11" s="777"/>
      <c r="DO11" s="777"/>
      <c r="DP11" s="778"/>
      <c r="DQ11" s="776" t="s">
        <v>601</v>
      </c>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394</v>
      </c>
      <c r="B23" s="789" t="s">
        <v>395</v>
      </c>
      <c r="C23" s="790"/>
      <c r="D23" s="790"/>
      <c r="E23" s="790"/>
      <c r="F23" s="790"/>
      <c r="G23" s="790"/>
      <c r="H23" s="790"/>
      <c r="I23" s="790"/>
      <c r="J23" s="790"/>
      <c r="K23" s="790"/>
      <c r="L23" s="790"/>
      <c r="M23" s="790"/>
      <c r="N23" s="790"/>
      <c r="O23" s="790"/>
      <c r="P23" s="791"/>
      <c r="Q23" s="792">
        <v>53280</v>
      </c>
      <c r="R23" s="793"/>
      <c r="S23" s="793"/>
      <c r="T23" s="793"/>
      <c r="U23" s="793"/>
      <c r="V23" s="793">
        <v>52199</v>
      </c>
      <c r="W23" s="793"/>
      <c r="X23" s="793"/>
      <c r="Y23" s="793"/>
      <c r="Z23" s="793"/>
      <c r="AA23" s="793">
        <v>1081</v>
      </c>
      <c r="AB23" s="793"/>
      <c r="AC23" s="793"/>
      <c r="AD23" s="793"/>
      <c r="AE23" s="794"/>
      <c r="AF23" s="795">
        <v>911</v>
      </c>
      <c r="AG23" s="793"/>
      <c r="AH23" s="793"/>
      <c r="AI23" s="793"/>
      <c r="AJ23" s="796"/>
      <c r="AK23" s="797"/>
      <c r="AL23" s="798"/>
      <c r="AM23" s="798"/>
      <c r="AN23" s="798"/>
      <c r="AO23" s="798"/>
      <c r="AP23" s="793">
        <v>52427</v>
      </c>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373</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407</v>
      </c>
      <c r="C28" s="750"/>
      <c r="D28" s="750"/>
      <c r="E28" s="750"/>
      <c r="F28" s="750"/>
      <c r="G28" s="750"/>
      <c r="H28" s="750"/>
      <c r="I28" s="750"/>
      <c r="J28" s="750"/>
      <c r="K28" s="750"/>
      <c r="L28" s="750"/>
      <c r="M28" s="750"/>
      <c r="N28" s="750"/>
      <c r="O28" s="750"/>
      <c r="P28" s="751"/>
      <c r="Q28" s="822">
        <v>11875</v>
      </c>
      <c r="R28" s="823"/>
      <c r="S28" s="823"/>
      <c r="T28" s="823"/>
      <c r="U28" s="823"/>
      <c r="V28" s="823">
        <v>11875</v>
      </c>
      <c r="W28" s="823"/>
      <c r="X28" s="823"/>
      <c r="Y28" s="823"/>
      <c r="Z28" s="823"/>
      <c r="AA28" s="823" t="s">
        <v>601</v>
      </c>
      <c r="AB28" s="823"/>
      <c r="AC28" s="823"/>
      <c r="AD28" s="823"/>
      <c r="AE28" s="824"/>
      <c r="AF28" s="825" t="s">
        <v>129</v>
      </c>
      <c r="AG28" s="823"/>
      <c r="AH28" s="823"/>
      <c r="AI28" s="823"/>
      <c r="AJ28" s="826"/>
      <c r="AK28" s="827">
        <v>1241</v>
      </c>
      <c r="AL28" s="828"/>
      <c r="AM28" s="828"/>
      <c r="AN28" s="828"/>
      <c r="AO28" s="828"/>
      <c r="AP28" s="828" t="s">
        <v>590</v>
      </c>
      <c r="AQ28" s="828"/>
      <c r="AR28" s="828"/>
      <c r="AS28" s="828"/>
      <c r="AT28" s="828"/>
      <c r="AU28" s="828" t="s">
        <v>590</v>
      </c>
      <c r="AV28" s="828"/>
      <c r="AW28" s="828"/>
      <c r="AX28" s="828"/>
      <c r="AY28" s="828"/>
      <c r="AZ28" s="829" t="s">
        <v>590</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408</v>
      </c>
      <c r="C29" s="781"/>
      <c r="D29" s="781"/>
      <c r="E29" s="781"/>
      <c r="F29" s="781"/>
      <c r="G29" s="781"/>
      <c r="H29" s="781"/>
      <c r="I29" s="781"/>
      <c r="J29" s="781"/>
      <c r="K29" s="781"/>
      <c r="L29" s="781"/>
      <c r="M29" s="781"/>
      <c r="N29" s="781"/>
      <c r="O29" s="781"/>
      <c r="P29" s="782"/>
      <c r="Q29" s="783">
        <v>13494</v>
      </c>
      <c r="R29" s="784"/>
      <c r="S29" s="784"/>
      <c r="T29" s="784"/>
      <c r="U29" s="784"/>
      <c r="V29" s="784">
        <v>13163</v>
      </c>
      <c r="W29" s="784"/>
      <c r="X29" s="784"/>
      <c r="Y29" s="784"/>
      <c r="Z29" s="784"/>
      <c r="AA29" s="784">
        <v>331</v>
      </c>
      <c r="AB29" s="784"/>
      <c r="AC29" s="784"/>
      <c r="AD29" s="784"/>
      <c r="AE29" s="785"/>
      <c r="AF29" s="786">
        <v>331</v>
      </c>
      <c r="AG29" s="787"/>
      <c r="AH29" s="787"/>
      <c r="AI29" s="787"/>
      <c r="AJ29" s="788"/>
      <c r="AK29" s="834">
        <v>2114</v>
      </c>
      <c r="AL29" s="830"/>
      <c r="AM29" s="830"/>
      <c r="AN29" s="830"/>
      <c r="AO29" s="830"/>
      <c r="AP29" s="830" t="s">
        <v>590</v>
      </c>
      <c r="AQ29" s="830"/>
      <c r="AR29" s="830"/>
      <c r="AS29" s="830"/>
      <c r="AT29" s="830"/>
      <c r="AU29" s="830" t="s">
        <v>590</v>
      </c>
      <c r="AV29" s="830"/>
      <c r="AW29" s="830"/>
      <c r="AX29" s="830"/>
      <c r="AY29" s="830"/>
      <c r="AZ29" s="831" t="s">
        <v>590</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409</v>
      </c>
      <c r="C30" s="781"/>
      <c r="D30" s="781"/>
      <c r="E30" s="781"/>
      <c r="F30" s="781"/>
      <c r="G30" s="781"/>
      <c r="H30" s="781"/>
      <c r="I30" s="781"/>
      <c r="J30" s="781"/>
      <c r="K30" s="781"/>
      <c r="L30" s="781"/>
      <c r="M30" s="781"/>
      <c r="N30" s="781"/>
      <c r="O30" s="781"/>
      <c r="P30" s="782"/>
      <c r="Q30" s="783">
        <v>1958</v>
      </c>
      <c r="R30" s="784"/>
      <c r="S30" s="784"/>
      <c r="T30" s="784"/>
      <c r="U30" s="784"/>
      <c r="V30" s="784">
        <v>1865</v>
      </c>
      <c r="W30" s="784"/>
      <c r="X30" s="784"/>
      <c r="Y30" s="784"/>
      <c r="Z30" s="784"/>
      <c r="AA30" s="784">
        <v>93</v>
      </c>
      <c r="AB30" s="784"/>
      <c r="AC30" s="784"/>
      <c r="AD30" s="784"/>
      <c r="AE30" s="785"/>
      <c r="AF30" s="786">
        <v>93</v>
      </c>
      <c r="AG30" s="787"/>
      <c r="AH30" s="787"/>
      <c r="AI30" s="787"/>
      <c r="AJ30" s="788"/>
      <c r="AK30" s="834">
        <v>2042</v>
      </c>
      <c r="AL30" s="830"/>
      <c r="AM30" s="830"/>
      <c r="AN30" s="830"/>
      <c r="AO30" s="830"/>
      <c r="AP30" s="830" t="s">
        <v>590</v>
      </c>
      <c r="AQ30" s="830"/>
      <c r="AR30" s="830"/>
      <c r="AS30" s="830"/>
      <c r="AT30" s="830"/>
      <c r="AU30" s="830" t="s">
        <v>590</v>
      </c>
      <c r="AV30" s="830"/>
      <c r="AW30" s="830"/>
      <c r="AX30" s="830"/>
      <c r="AY30" s="830"/>
      <c r="AZ30" s="831" t="s">
        <v>590</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410</v>
      </c>
      <c r="C31" s="781"/>
      <c r="D31" s="781"/>
      <c r="E31" s="781"/>
      <c r="F31" s="781"/>
      <c r="G31" s="781"/>
      <c r="H31" s="781"/>
      <c r="I31" s="781"/>
      <c r="J31" s="781"/>
      <c r="K31" s="781"/>
      <c r="L31" s="781"/>
      <c r="M31" s="781"/>
      <c r="N31" s="781"/>
      <c r="O31" s="781"/>
      <c r="P31" s="782"/>
      <c r="Q31" s="783">
        <v>1946</v>
      </c>
      <c r="R31" s="784"/>
      <c r="S31" s="784"/>
      <c r="T31" s="784"/>
      <c r="U31" s="784"/>
      <c r="V31" s="784">
        <v>1556</v>
      </c>
      <c r="W31" s="784"/>
      <c r="X31" s="784"/>
      <c r="Y31" s="784"/>
      <c r="Z31" s="784"/>
      <c r="AA31" s="784">
        <v>390</v>
      </c>
      <c r="AB31" s="784"/>
      <c r="AC31" s="784"/>
      <c r="AD31" s="784"/>
      <c r="AE31" s="785"/>
      <c r="AF31" s="786">
        <v>2043</v>
      </c>
      <c r="AG31" s="787"/>
      <c r="AH31" s="787"/>
      <c r="AI31" s="787"/>
      <c r="AJ31" s="788"/>
      <c r="AK31" s="834">
        <v>9</v>
      </c>
      <c r="AL31" s="830"/>
      <c r="AM31" s="830"/>
      <c r="AN31" s="830"/>
      <c r="AO31" s="830"/>
      <c r="AP31" s="830">
        <v>5533</v>
      </c>
      <c r="AQ31" s="830"/>
      <c r="AR31" s="830"/>
      <c r="AS31" s="830"/>
      <c r="AT31" s="830"/>
      <c r="AU31" s="830" t="s">
        <v>590</v>
      </c>
      <c r="AV31" s="830"/>
      <c r="AW31" s="830"/>
      <c r="AX31" s="830"/>
      <c r="AY31" s="830"/>
      <c r="AZ31" s="831" t="s">
        <v>590</v>
      </c>
      <c r="BA31" s="831"/>
      <c r="BB31" s="831"/>
      <c r="BC31" s="831"/>
      <c r="BD31" s="831"/>
      <c r="BE31" s="832" t="s">
        <v>411</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412</v>
      </c>
      <c r="C32" s="781"/>
      <c r="D32" s="781"/>
      <c r="E32" s="781"/>
      <c r="F32" s="781"/>
      <c r="G32" s="781"/>
      <c r="H32" s="781"/>
      <c r="I32" s="781"/>
      <c r="J32" s="781"/>
      <c r="K32" s="781"/>
      <c r="L32" s="781"/>
      <c r="M32" s="781"/>
      <c r="N32" s="781"/>
      <c r="O32" s="781"/>
      <c r="P32" s="782"/>
      <c r="Q32" s="783">
        <v>238</v>
      </c>
      <c r="R32" s="784"/>
      <c r="S32" s="784"/>
      <c r="T32" s="784"/>
      <c r="U32" s="784"/>
      <c r="V32" s="784">
        <v>190</v>
      </c>
      <c r="W32" s="784"/>
      <c r="X32" s="784"/>
      <c r="Y32" s="784"/>
      <c r="Z32" s="784"/>
      <c r="AA32" s="784">
        <v>49</v>
      </c>
      <c r="AB32" s="784"/>
      <c r="AC32" s="784"/>
      <c r="AD32" s="784"/>
      <c r="AE32" s="785"/>
      <c r="AF32" s="786">
        <v>1052</v>
      </c>
      <c r="AG32" s="787"/>
      <c r="AH32" s="787"/>
      <c r="AI32" s="787"/>
      <c r="AJ32" s="788"/>
      <c r="AK32" s="834" t="s">
        <v>602</v>
      </c>
      <c r="AL32" s="830"/>
      <c r="AM32" s="830"/>
      <c r="AN32" s="830"/>
      <c r="AO32" s="830"/>
      <c r="AP32" s="830">
        <v>342</v>
      </c>
      <c r="AQ32" s="830"/>
      <c r="AR32" s="830"/>
      <c r="AS32" s="830"/>
      <c r="AT32" s="830"/>
      <c r="AU32" s="830" t="s">
        <v>590</v>
      </c>
      <c r="AV32" s="830"/>
      <c r="AW32" s="830"/>
      <c r="AX32" s="830"/>
      <c r="AY32" s="830"/>
      <c r="AZ32" s="831" t="s">
        <v>590</v>
      </c>
      <c r="BA32" s="831"/>
      <c r="BB32" s="831"/>
      <c r="BC32" s="831"/>
      <c r="BD32" s="831"/>
      <c r="BE32" s="832" t="s">
        <v>411</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413</v>
      </c>
      <c r="C33" s="781"/>
      <c r="D33" s="781"/>
      <c r="E33" s="781"/>
      <c r="F33" s="781"/>
      <c r="G33" s="781"/>
      <c r="H33" s="781"/>
      <c r="I33" s="781"/>
      <c r="J33" s="781"/>
      <c r="K33" s="781"/>
      <c r="L33" s="781"/>
      <c r="M33" s="781"/>
      <c r="N33" s="781"/>
      <c r="O33" s="781"/>
      <c r="P33" s="782"/>
      <c r="Q33" s="783">
        <v>3849</v>
      </c>
      <c r="R33" s="784"/>
      <c r="S33" s="784"/>
      <c r="T33" s="784"/>
      <c r="U33" s="784"/>
      <c r="V33" s="784">
        <v>3660</v>
      </c>
      <c r="W33" s="784"/>
      <c r="X33" s="784"/>
      <c r="Y33" s="784"/>
      <c r="Z33" s="784"/>
      <c r="AA33" s="784">
        <v>190</v>
      </c>
      <c r="AB33" s="784"/>
      <c r="AC33" s="784"/>
      <c r="AD33" s="784"/>
      <c r="AE33" s="785"/>
      <c r="AF33" s="786">
        <v>967</v>
      </c>
      <c r="AG33" s="787"/>
      <c r="AH33" s="787"/>
      <c r="AI33" s="787"/>
      <c r="AJ33" s="788"/>
      <c r="AK33" s="834">
        <v>1617</v>
      </c>
      <c r="AL33" s="830"/>
      <c r="AM33" s="830"/>
      <c r="AN33" s="830"/>
      <c r="AO33" s="830"/>
      <c r="AP33" s="830">
        <v>33103</v>
      </c>
      <c r="AQ33" s="830"/>
      <c r="AR33" s="830"/>
      <c r="AS33" s="830"/>
      <c r="AT33" s="830"/>
      <c r="AU33" s="830">
        <v>18769</v>
      </c>
      <c r="AV33" s="830"/>
      <c r="AW33" s="830"/>
      <c r="AX33" s="830"/>
      <c r="AY33" s="830"/>
      <c r="AZ33" s="831" t="s">
        <v>590</v>
      </c>
      <c r="BA33" s="831"/>
      <c r="BB33" s="831"/>
      <c r="BC33" s="831"/>
      <c r="BD33" s="831"/>
      <c r="BE33" s="832" t="s">
        <v>414</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415</v>
      </c>
      <c r="C34" s="781"/>
      <c r="D34" s="781"/>
      <c r="E34" s="781"/>
      <c r="F34" s="781"/>
      <c r="G34" s="781"/>
      <c r="H34" s="781"/>
      <c r="I34" s="781"/>
      <c r="J34" s="781"/>
      <c r="K34" s="781"/>
      <c r="L34" s="781"/>
      <c r="M34" s="781"/>
      <c r="N34" s="781"/>
      <c r="O34" s="781"/>
      <c r="P34" s="782"/>
      <c r="Q34" s="783">
        <v>225</v>
      </c>
      <c r="R34" s="784"/>
      <c r="S34" s="784"/>
      <c r="T34" s="784"/>
      <c r="U34" s="784"/>
      <c r="V34" s="784">
        <v>225</v>
      </c>
      <c r="W34" s="784"/>
      <c r="X34" s="784"/>
      <c r="Y34" s="784"/>
      <c r="Z34" s="784"/>
      <c r="AA34" s="784" t="s">
        <v>601</v>
      </c>
      <c r="AB34" s="784"/>
      <c r="AC34" s="784"/>
      <c r="AD34" s="784"/>
      <c r="AE34" s="785"/>
      <c r="AF34" s="786" t="s">
        <v>396</v>
      </c>
      <c r="AG34" s="787"/>
      <c r="AH34" s="787"/>
      <c r="AI34" s="787"/>
      <c r="AJ34" s="788"/>
      <c r="AK34" s="834">
        <v>80</v>
      </c>
      <c r="AL34" s="830"/>
      <c r="AM34" s="830"/>
      <c r="AN34" s="830"/>
      <c r="AO34" s="830"/>
      <c r="AP34" s="830" t="s">
        <v>590</v>
      </c>
      <c r="AQ34" s="830"/>
      <c r="AR34" s="830"/>
      <c r="AS34" s="830"/>
      <c r="AT34" s="830"/>
      <c r="AU34" s="830" t="s">
        <v>590</v>
      </c>
      <c r="AV34" s="830"/>
      <c r="AW34" s="830"/>
      <c r="AX34" s="830"/>
      <c r="AY34" s="830"/>
      <c r="AZ34" s="831" t="s">
        <v>590</v>
      </c>
      <c r="BA34" s="831"/>
      <c r="BB34" s="831"/>
      <c r="BC34" s="831"/>
      <c r="BD34" s="831"/>
      <c r="BE34" s="832" t="s">
        <v>416</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417</v>
      </c>
      <c r="C35" s="781"/>
      <c r="D35" s="781"/>
      <c r="E35" s="781"/>
      <c r="F35" s="781"/>
      <c r="G35" s="781"/>
      <c r="H35" s="781"/>
      <c r="I35" s="781"/>
      <c r="J35" s="781"/>
      <c r="K35" s="781"/>
      <c r="L35" s="781"/>
      <c r="M35" s="781"/>
      <c r="N35" s="781"/>
      <c r="O35" s="781"/>
      <c r="P35" s="782"/>
      <c r="Q35" s="783">
        <v>248</v>
      </c>
      <c r="R35" s="784"/>
      <c r="S35" s="784"/>
      <c r="T35" s="784"/>
      <c r="U35" s="784"/>
      <c r="V35" s="784">
        <v>207</v>
      </c>
      <c r="W35" s="784"/>
      <c r="X35" s="784"/>
      <c r="Y35" s="784"/>
      <c r="Z35" s="784"/>
      <c r="AA35" s="784">
        <v>41</v>
      </c>
      <c r="AB35" s="784"/>
      <c r="AC35" s="784"/>
      <c r="AD35" s="784"/>
      <c r="AE35" s="785"/>
      <c r="AF35" s="786">
        <v>41</v>
      </c>
      <c r="AG35" s="787"/>
      <c r="AH35" s="787"/>
      <c r="AI35" s="787"/>
      <c r="AJ35" s="788"/>
      <c r="AK35" s="834" t="s">
        <v>602</v>
      </c>
      <c r="AL35" s="830"/>
      <c r="AM35" s="830"/>
      <c r="AN35" s="830"/>
      <c r="AO35" s="830"/>
      <c r="AP35" s="830" t="s">
        <v>590</v>
      </c>
      <c r="AQ35" s="830"/>
      <c r="AR35" s="830"/>
      <c r="AS35" s="830"/>
      <c r="AT35" s="830"/>
      <c r="AU35" s="830" t="s">
        <v>590</v>
      </c>
      <c r="AV35" s="830"/>
      <c r="AW35" s="830"/>
      <c r="AX35" s="830"/>
      <c r="AY35" s="830"/>
      <c r="AZ35" s="831" t="s">
        <v>590</v>
      </c>
      <c r="BA35" s="831"/>
      <c r="BB35" s="831"/>
      <c r="BC35" s="831"/>
      <c r="BD35" s="831"/>
      <c r="BE35" s="832" t="s">
        <v>418</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419</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394</v>
      </c>
      <c r="B63" s="789" t="s">
        <v>420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4528</v>
      </c>
      <c r="AG63" s="844"/>
      <c r="AH63" s="844"/>
      <c r="AI63" s="844"/>
      <c r="AJ63" s="845"/>
      <c r="AK63" s="846"/>
      <c r="AL63" s="841"/>
      <c r="AM63" s="841"/>
      <c r="AN63" s="841"/>
      <c r="AO63" s="841"/>
      <c r="AP63" s="844">
        <v>38978</v>
      </c>
      <c r="AQ63" s="844"/>
      <c r="AR63" s="844"/>
      <c r="AS63" s="844"/>
      <c r="AT63" s="844"/>
      <c r="AU63" s="844">
        <v>18769</v>
      </c>
      <c r="AV63" s="844"/>
      <c r="AW63" s="844"/>
      <c r="AX63" s="844"/>
      <c r="AY63" s="844"/>
      <c r="AZ63" s="848"/>
      <c r="BA63" s="848"/>
      <c r="BB63" s="848"/>
      <c r="BC63" s="848"/>
      <c r="BD63" s="848"/>
      <c r="BE63" s="849"/>
      <c r="BF63" s="849"/>
      <c r="BG63" s="849"/>
      <c r="BH63" s="849"/>
      <c r="BI63" s="850"/>
      <c r="BJ63" s="851" t="s">
        <v>421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423</v>
      </c>
      <c r="B66" s="728"/>
      <c r="C66" s="728"/>
      <c r="D66" s="728"/>
      <c r="E66" s="728"/>
      <c r="F66" s="728"/>
      <c r="G66" s="728"/>
      <c r="H66" s="728"/>
      <c r="I66" s="728"/>
      <c r="J66" s="728"/>
      <c r="K66" s="728"/>
      <c r="L66" s="728"/>
      <c r="M66" s="728"/>
      <c r="N66" s="728"/>
      <c r="O66" s="728"/>
      <c r="P66" s="729"/>
      <c r="Q66" s="733" t="s">
        <v>399</v>
      </c>
      <c r="R66" s="734"/>
      <c r="S66" s="734"/>
      <c r="T66" s="734"/>
      <c r="U66" s="735"/>
      <c r="V66" s="733" t="s">
        <v>400</v>
      </c>
      <c r="W66" s="734"/>
      <c r="X66" s="734"/>
      <c r="Y66" s="734"/>
      <c r="Z66" s="735"/>
      <c r="AA66" s="733" t="s">
        <v>401</v>
      </c>
      <c r="AB66" s="734"/>
      <c r="AC66" s="734"/>
      <c r="AD66" s="734"/>
      <c r="AE66" s="735"/>
      <c r="AF66" s="854" t="s">
        <v>402</v>
      </c>
      <c r="AG66" s="815"/>
      <c r="AH66" s="815"/>
      <c r="AI66" s="815"/>
      <c r="AJ66" s="855"/>
      <c r="AK66" s="733" t="s">
        <v>403</v>
      </c>
      <c r="AL66" s="728"/>
      <c r="AM66" s="728"/>
      <c r="AN66" s="728"/>
      <c r="AO66" s="729"/>
      <c r="AP66" s="733" t="s">
        <v>404</v>
      </c>
      <c r="AQ66" s="734"/>
      <c r="AR66" s="734"/>
      <c r="AS66" s="734"/>
      <c r="AT66" s="735"/>
      <c r="AU66" s="733" t="s">
        <v>424</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597</v>
      </c>
      <c r="C68" s="870"/>
      <c r="D68" s="870"/>
      <c r="E68" s="870"/>
      <c r="F68" s="870"/>
      <c r="G68" s="870"/>
      <c r="H68" s="870"/>
      <c r="I68" s="870"/>
      <c r="J68" s="870"/>
      <c r="K68" s="870"/>
      <c r="L68" s="870"/>
      <c r="M68" s="870"/>
      <c r="N68" s="870"/>
      <c r="O68" s="870"/>
      <c r="P68" s="871"/>
      <c r="Q68" s="872">
        <v>161</v>
      </c>
      <c r="R68" s="866"/>
      <c r="S68" s="866"/>
      <c r="T68" s="866"/>
      <c r="U68" s="866"/>
      <c r="V68" s="866">
        <v>99</v>
      </c>
      <c r="W68" s="866"/>
      <c r="X68" s="866"/>
      <c r="Y68" s="866"/>
      <c r="Z68" s="866"/>
      <c r="AA68" s="866">
        <v>62</v>
      </c>
      <c r="AB68" s="866"/>
      <c r="AC68" s="866"/>
      <c r="AD68" s="866"/>
      <c r="AE68" s="866"/>
      <c r="AF68" s="866">
        <v>62</v>
      </c>
      <c r="AG68" s="866"/>
      <c r="AH68" s="866"/>
      <c r="AI68" s="866"/>
      <c r="AJ68" s="866"/>
      <c r="AK68" s="866" t="s">
        <v>600</v>
      </c>
      <c r="AL68" s="866"/>
      <c r="AM68" s="866"/>
      <c r="AN68" s="866"/>
      <c r="AO68" s="866"/>
      <c r="AP68" s="866" t="s">
        <v>600</v>
      </c>
      <c r="AQ68" s="866"/>
      <c r="AR68" s="866"/>
      <c r="AS68" s="866"/>
      <c r="AT68" s="866"/>
      <c r="AU68" s="866" t="s">
        <v>600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598</v>
      </c>
      <c r="C69" s="874"/>
      <c r="D69" s="874"/>
      <c r="E69" s="874"/>
      <c r="F69" s="874"/>
      <c r="G69" s="874"/>
      <c r="H69" s="874"/>
      <c r="I69" s="874"/>
      <c r="J69" s="874"/>
      <c r="K69" s="874"/>
      <c r="L69" s="874"/>
      <c r="M69" s="874"/>
      <c r="N69" s="874"/>
      <c r="O69" s="874"/>
      <c r="P69" s="875"/>
      <c r="Q69" s="876">
        <v>225614</v>
      </c>
      <c r="R69" s="830"/>
      <c r="S69" s="830"/>
      <c r="T69" s="830"/>
      <c r="U69" s="830"/>
      <c r="V69" s="830">
        <v>216457</v>
      </c>
      <c r="W69" s="830"/>
      <c r="X69" s="830"/>
      <c r="Y69" s="830"/>
      <c r="Z69" s="830"/>
      <c r="AA69" s="830">
        <v>9156</v>
      </c>
      <c r="AB69" s="830"/>
      <c r="AC69" s="830"/>
      <c r="AD69" s="830"/>
      <c r="AE69" s="830"/>
      <c r="AF69" s="830">
        <v>9156</v>
      </c>
      <c r="AG69" s="830"/>
      <c r="AH69" s="830"/>
      <c r="AI69" s="830"/>
      <c r="AJ69" s="830"/>
      <c r="AK69" s="830" t="s">
        <v>600</v>
      </c>
      <c r="AL69" s="830"/>
      <c r="AM69" s="830"/>
      <c r="AN69" s="830"/>
      <c r="AO69" s="830"/>
      <c r="AP69" s="830" t="s">
        <v>600</v>
      </c>
      <c r="AQ69" s="830"/>
      <c r="AR69" s="830"/>
      <c r="AS69" s="830"/>
      <c r="AT69" s="830"/>
      <c r="AU69" s="830" t="s">
        <v>600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599</v>
      </c>
      <c r="C70" s="874"/>
      <c r="D70" s="874"/>
      <c r="E70" s="874"/>
      <c r="F70" s="874"/>
      <c r="G70" s="874"/>
      <c r="H70" s="874"/>
      <c r="I70" s="874"/>
      <c r="J70" s="874"/>
      <c r="K70" s="874"/>
      <c r="L70" s="874"/>
      <c r="M70" s="874"/>
      <c r="N70" s="874"/>
      <c r="O70" s="874"/>
      <c r="P70" s="875"/>
      <c r="Q70" s="876">
        <v>86</v>
      </c>
      <c r="R70" s="830"/>
      <c r="S70" s="830"/>
      <c r="T70" s="830"/>
      <c r="U70" s="830"/>
      <c r="V70" s="830">
        <v>68</v>
      </c>
      <c r="W70" s="830"/>
      <c r="X70" s="830"/>
      <c r="Y70" s="830"/>
      <c r="Z70" s="830"/>
      <c r="AA70" s="830">
        <v>18</v>
      </c>
      <c r="AB70" s="830"/>
      <c r="AC70" s="830"/>
      <c r="AD70" s="830"/>
      <c r="AE70" s="830"/>
      <c r="AF70" s="830">
        <v>18</v>
      </c>
      <c r="AG70" s="830"/>
      <c r="AH70" s="830"/>
      <c r="AI70" s="830"/>
      <c r="AJ70" s="830"/>
      <c r="AK70" s="830" t="s">
        <v>600</v>
      </c>
      <c r="AL70" s="830"/>
      <c r="AM70" s="830"/>
      <c r="AN70" s="830"/>
      <c r="AO70" s="830"/>
      <c r="AP70" s="830" t="s">
        <v>590</v>
      </c>
      <c r="AQ70" s="830"/>
      <c r="AR70" s="830"/>
      <c r="AS70" s="830"/>
      <c r="AT70" s="830"/>
      <c r="AU70" s="830" t="s">
        <v>600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394</v>
      </c>
      <c r="B88" s="789" t="s">
        <v>425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9236</v>
      </c>
      <c r="AG88" s="844"/>
      <c r="AH88" s="844"/>
      <c r="AI88" s="844"/>
      <c r="AJ88" s="844"/>
      <c r="AK88" s="841"/>
      <c r="AL88" s="841"/>
      <c r="AM88" s="841"/>
      <c r="AN88" s="841"/>
      <c r="AO88" s="841"/>
      <c r="AP88" s="844" t="s">
        <v>601</v>
      </c>
      <c r="AQ88" s="844"/>
      <c r="AR88" s="844"/>
      <c r="AS88" s="844"/>
      <c r="AT88" s="844"/>
      <c r="AU88" s="844" t="s">
        <v>601</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558</v>
      </c>
      <c r="CS102" s="852"/>
      <c r="CT102" s="852"/>
      <c r="CU102" s="852"/>
      <c r="CV102" s="891"/>
      <c r="CW102" s="890" t="s">
        <v>601</v>
      </c>
      <c r="CX102" s="852"/>
      <c r="CY102" s="852"/>
      <c r="CZ102" s="852"/>
      <c r="DA102" s="891"/>
      <c r="DB102" s="890" t="s">
        <v>601</v>
      </c>
      <c r="DC102" s="852"/>
      <c r="DD102" s="852"/>
      <c r="DE102" s="852"/>
      <c r="DF102" s="891"/>
      <c r="DG102" s="890">
        <v>324</v>
      </c>
      <c r="DH102" s="852"/>
      <c r="DI102" s="852"/>
      <c r="DJ102" s="852"/>
      <c r="DK102" s="891"/>
      <c r="DL102" s="890" t="s">
        <v>601</v>
      </c>
      <c r="DM102" s="852"/>
      <c r="DN102" s="852"/>
      <c r="DO102" s="852"/>
      <c r="DP102" s="891"/>
      <c r="DQ102" s="890" t="s">
        <v>601</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434</v>
      </c>
      <c r="AB109" s="893"/>
      <c r="AC109" s="893"/>
      <c r="AD109" s="893"/>
      <c r="AE109" s="894"/>
      <c r="AF109" s="892" t="s">
        <v>435</v>
      </c>
      <c r="AG109" s="893"/>
      <c r="AH109" s="893"/>
      <c r="AI109" s="893"/>
      <c r="AJ109" s="894"/>
      <c r="AK109" s="892" t="s">
        <v>310</v>
      </c>
      <c r="AL109" s="893"/>
      <c r="AM109" s="893"/>
      <c r="AN109" s="893"/>
      <c r="AO109" s="894"/>
      <c r="AP109" s="892" t="s">
        <v>436</v>
      </c>
      <c r="AQ109" s="893"/>
      <c r="AR109" s="893"/>
      <c r="AS109" s="893"/>
      <c r="AT109" s="895"/>
      <c r="AU109" s="912" t="s">
        <v>433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434</v>
      </c>
      <c r="BR109" s="893"/>
      <c r="BS109" s="893"/>
      <c r="BT109" s="893"/>
      <c r="BU109" s="894"/>
      <c r="BV109" s="892" t="s">
        <v>435</v>
      </c>
      <c r="BW109" s="893"/>
      <c r="BX109" s="893"/>
      <c r="BY109" s="893"/>
      <c r="BZ109" s="894"/>
      <c r="CA109" s="892" t="s">
        <v>310</v>
      </c>
      <c r="CB109" s="893"/>
      <c r="CC109" s="893"/>
      <c r="CD109" s="893"/>
      <c r="CE109" s="894"/>
      <c r="CF109" s="913" t="s">
        <v>436</v>
      </c>
      <c r="CG109" s="913"/>
      <c r="CH109" s="913"/>
      <c r="CI109" s="913"/>
      <c r="CJ109" s="913"/>
      <c r="CK109" s="892" t="s">
        <v>437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434</v>
      </c>
      <c r="DH109" s="893"/>
      <c r="DI109" s="893"/>
      <c r="DJ109" s="893"/>
      <c r="DK109" s="894"/>
      <c r="DL109" s="892" t="s">
        <v>435</v>
      </c>
      <c r="DM109" s="893"/>
      <c r="DN109" s="893"/>
      <c r="DO109" s="893"/>
      <c r="DP109" s="894"/>
      <c r="DQ109" s="892" t="s">
        <v>310</v>
      </c>
      <c r="DR109" s="893"/>
      <c r="DS109" s="893"/>
      <c r="DT109" s="893"/>
      <c r="DU109" s="894"/>
      <c r="DV109" s="892" t="s">
        <v>436</v>
      </c>
      <c r="DW109" s="893"/>
      <c r="DX109" s="893"/>
      <c r="DY109" s="893"/>
      <c r="DZ109" s="895"/>
    </row>
    <row r="110" spans="1:131" s="230" customFormat="1" ht="26.25" customHeight="1" x14ac:dyDescent="0.15">
      <c r="A110" s="896" t="s">
        <v>438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4383353</v>
      </c>
      <c r="AB110" s="900"/>
      <c r="AC110" s="900"/>
      <c r="AD110" s="900"/>
      <c r="AE110" s="901"/>
      <c r="AF110" s="902">
        <v>4553254</v>
      </c>
      <c r="AG110" s="900"/>
      <c r="AH110" s="900"/>
      <c r="AI110" s="900"/>
      <c r="AJ110" s="901"/>
      <c r="AK110" s="902">
        <v>4759835</v>
      </c>
      <c r="AL110" s="900"/>
      <c r="AM110" s="900"/>
      <c r="AN110" s="900"/>
      <c r="AO110" s="901"/>
      <c r="AP110" s="903">
        <v>20</v>
      </c>
      <c r="AQ110" s="904"/>
      <c r="AR110" s="904"/>
      <c r="AS110" s="904"/>
      <c r="AT110" s="905"/>
      <c r="AU110" s="906" t="s">
        <v>72</v>
      </c>
      <c r="AV110" s="907"/>
      <c r="AW110" s="907"/>
      <c r="AX110" s="907"/>
      <c r="AY110" s="907"/>
      <c r="AZ110" s="929" t="s">
        <v>439</v>
      </c>
      <c r="BA110" s="897"/>
      <c r="BB110" s="897"/>
      <c r="BC110" s="897"/>
      <c r="BD110" s="897"/>
      <c r="BE110" s="897"/>
      <c r="BF110" s="897"/>
      <c r="BG110" s="897"/>
      <c r="BH110" s="897"/>
      <c r="BI110" s="897"/>
      <c r="BJ110" s="897"/>
      <c r="BK110" s="897"/>
      <c r="BL110" s="897"/>
      <c r="BM110" s="897"/>
      <c r="BN110" s="897"/>
      <c r="BO110" s="897"/>
      <c r="BP110" s="898"/>
      <c r="BQ110" s="930">
        <v>53888370</v>
      </c>
      <c r="BR110" s="931"/>
      <c r="BS110" s="931"/>
      <c r="BT110" s="931"/>
      <c r="BU110" s="931"/>
      <c r="BV110" s="931">
        <v>54269039</v>
      </c>
      <c r="BW110" s="931"/>
      <c r="BX110" s="931"/>
      <c r="BY110" s="931"/>
      <c r="BZ110" s="931"/>
      <c r="CA110" s="931">
        <v>52426674</v>
      </c>
      <c r="CB110" s="931"/>
      <c r="CC110" s="931"/>
      <c r="CD110" s="931"/>
      <c r="CE110" s="931"/>
      <c r="CF110" s="944">
        <v>220.3</v>
      </c>
      <c r="CG110" s="945"/>
      <c r="CH110" s="945"/>
      <c r="CI110" s="945"/>
      <c r="CJ110" s="945"/>
      <c r="CK110" s="946" t="s">
        <v>440</v>
      </c>
      <c r="CL110" s="947"/>
      <c r="CM110" s="929" t="s">
        <v>441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396</v>
      </c>
      <c r="DH110" s="931"/>
      <c r="DI110" s="931"/>
      <c r="DJ110" s="931"/>
      <c r="DK110" s="931"/>
      <c r="DL110" s="931" t="s">
        <v>129</v>
      </c>
      <c r="DM110" s="931"/>
      <c r="DN110" s="931"/>
      <c r="DO110" s="931"/>
      <c r="DP110" s="931"/>
      <c r="DQ110" s="931" t="s">
        <v>421</v>
      </c>
      <c r="DR110" s="931"/>
      <c r="DS110" s="931"/>
      <c r="DT110" s="931"/>
      <c r="DU110" s="931"/>
      <c r="DV110" s="932" t="s">
        <v>442</v>
      </c>
      <c r="DW110" s="932"/>
      <c r="DX110" s="932"/>
      <c r="DY110" s="932"/>
      <c r="DZ110" s="933"/>
    </row>
    <row r="111" spans="1:131" s="230" customFormat="1" ht="26.25" customHeight="1" x14ac:dyDescent="0.15">
      <c r="A111" s="934" t="s">
        <v>443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129</v>
      </c>
      <c r="AB111" s="938"/>
      <c r="AC111" s="938"/>
      <c r="AD111" s="938"/>
      <c r="AE111" s="939"/>
      <c r="AF111" s="940" t="s">
        <v>442</v>
      </c>
      <c r="AG111" s="938"/>
      <c r="AH111" s="938"/>
      <c r="AI111" s="938"/>
      <c r="AJ111" s="939"/>
      <c r="AK111" s="940" t="s">
        <v>129</v>
      </c>
      <c r="AL111" s="938"/>
      <c r="AM111" s="938"/>
      <c r="AN111" s="938"/>
      <c r="AO111" s="939"/>
      <c r="AP111" s="941" t="s">
        <v>129</v>
      </c>
      <c r="AQ111" s="942"/>
      <c r="AR111" s="942"/>
      <c r="AS111" s="942"/>
      <c r="AT111" s="943"/>
      <c r="AU111" s="908"/>
      <c r="AV111" s="909"/>
      <c r="AW111" s="909"/>
      <c r="AX111" s="909"/>
      <c r="AY111" s="909"/>
      <c r="AZ111" s="922" t="s">
        <v>444</v>
      </c>
      <c r="BA111" s="923"/>
      <c r="BB111" s="923"/>
      <c r="BC111" s="923"/>
      <c r="BD111" s="923"/>
      <c r="BE111" s="923"/>
      <c r="BF111" s="923"/>
      <c r="BG111" s="923"/>
      <c r="BH111" s="923"/>
      <c r="BI111" s="923"/>
      <c r="BJ111" s="923"/>
      <c r="BK111" s="923"/>
      <c r="BL111" s="923"/>
      <c r="BM111" s="923"/>
      <c r="BN111" s="923"/>
      <c r="BO111" s="923"/>
      <c r="BP111" s="924"/>
      <c r="BQ111" s="925">
        <v>9541</v>
      </c>
      <c r="BR111" s="926"/>
      <c r="BS111" s="926"/>
      <c r="BT111" s="926"/>
      <c r="BU111" s="926"/>
      <c r="BV111" s="926">
        <v>6011</v>
      </c>
      <c r="BW111" s="926"/>
      <c r="BX111" s="926"/>
      <c r="BY111" s="926"/>
      <c r="BZ111" s="926"/>
      <c r="CA111" s="926">
        <v>3875</v>
      </c>
      <c r="CB111" s="926"/>
      <c r="CC111" s="926"/>
      <c r="CD111" s="926"/>
      <c r="CE111" s="926"/>
      <c r="CF111" s="920">
        <v>0</v>
      </c>
      <c r="CG111" s="921"/>
      <c r="CH111" s="921"/>
      <c r="CI111" s="921"/>
      <c r="CJ111" s="921"/>
      <c r="CK111" s="948"/>
      <c r="CL111" s="949"/>
      <c r="CM111" s="922" t="s">
        <v>445</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442</v>
      </c>
      <c r="DH111" s="926"/>
      <c r="DI111" s="926"/>
      <c r="DJ111" s="926"/>
      <c r="DK111" s="926"/>
      <c r="DL111" s="926" t="s">
        <v>129</v>
      </c>
      <c r="DM111" s="926"/>
      <c r="DN111" s="926"/>
      <c r="DO111" s="926"/>
      <c r="DP111" s="926"/>
      <c r="DQ111" s="926" t="s">
        <v>129</v>
      </c>
      <c r="DR111" s="926"/>
      <c r="DS111" s="926"/>
      <c r="DT111" s="926"/>
      <c r="DU111" s="926"/>
      <c r="DV111" s="927" t="s">
        <v>129</v>
      </c>
      <c r="DW111" s="927"/>
      <c r="DX111" s="927"/>
      <c r="DY111" s="927"/>
      <c r="DZ111" s="928"/>
    </row>
    <row r="112" spans="1:131" s="230" customFormat="1" ht="26.25" customHeight="1" x14ac:dyDescent="0.15">
      <c r="A112" s="952" t="s">
        <v>446</v>
      </c>
      <c r="B112" s="953"/>
      <c r="C112" s="923" t="s">
        <v>447</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442</v>
      </c>
      <c r="AB112" s="959"/>
      <c r="AC112" s="959"/>
      <c r="AD112" s="959"/>
      <c r="AE112" s="960"/>
      <c r="AF112" s="961" t="s">
        <v>129</v>
      </c>
      <c r="AG112" s="959"/>
      <c r="AH112" s="959"/>
      <c r="AI112" s="959"/>
      <c r="AJ112" s="960"/>
      <c r="AK112" s="961" t="s">
        <v>442</v>
      </c>
      <c r="AL112" s="959"/>
      <c r="AM112" s="959"/>
      <c r="AN112" s="959"/>
      <c r="AO112" s="960"/>
      <c r="AP112" s="962" t="s">
        <v>129</v>
      </c>
      <c r="AQ112" s="963"/>
      <c r="AR112" s="963"/>
      <c r="AS112" s="963"/>
      <c r="AT112" s="964"/>
      <c r="AU112" s="908"/>
      <c r="AV112" s="909"/>
      <c r="AW112" s="909"/>
      <c r="AX112" s="909"/>
      <c r="AY112" s="909"/>
      <c r="AZ112" s="922" t="s">
        <v>448</v>
      </c>
      <c r="BA112" s="923"/>
      <c r="BB112" s="923"/>
      <c r="BC112" s="923"/>
      <c r="BD112" s="923"/>
      <c r="BE112" s="923"/>
      <c r="BF112" s="923"/>
      <c r="BG112" s="923"/>
      <c r="BH112" s="923"/>
      <c r="BI112" s="923"/>
      <c r="BJ112" s="923"/>
      <c r="BK112" s="923"/>
      <c r="BL112" s="923"/>
      <c r="BM112" s="923"/>
      <c r="BN112" s="923"/>
      <c r="BO112" s="923"/>
      <c r="BP112" s="924"/>
      <c r="BQ112" s="925">
        <v>21020295</v>
      </c>
      <c r="BR112" s="926"/>
      <c r="BS112" s="926"/>
      <c r="BT112" s="926"/>
      <c r="BU112" s="926"/>
      <c r="BV112" s="926">
        <v>20445860</v>
      </c>
      <c r="BW112" s="926"/>
      <c r="BX112" s="926"/>
      <c r="BY112" s="926"/>
      <c r="BZ112" s="926"/>
      <c r="CA112" s="926">
        <v>18769240</v>
      </c>
      <c r="CB112" s="926"/>
      <c r="CC112" s="926"/>
      <c r="CD112" s="926"/>
      <c r="CE112" s="926"/>
      <c r="CF112" s="920">
        <v>78.900000000000006</v>
      </c>
      <c r="CG112" s="921"/>
      <c r="CH112" s="921"/>
      <c r="CI112" s="921"/>
      <c r="CJ112" s="921"/>
      <c r="CK112" s="948"/>
      <c r="CL112" s="949"/>
      <c r="CM112" s="922" t="s">
        <v>449</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442</v>
      </c>
      <c r="DH112" s="926"/>
      <c r="DI112" s="926"/>
      <c r="DJ112" s="926"/>
      <c r="DK112" s="926"/>
      <c r="DL112" s="926" t="s">
        <v>129</v>
      </c>
      <c r="DM112" s="926"/>
      <c r="DN112" s="926"/>
      <c r="DO112" s="926"/>
      <c r="DP112" s="926"/>
      <c r="DQ112" s="926" t="s">
        <v>442</v>
      </c>
      <c r="DR112" s="926"/>
      <c r="DS112" s="926"/>
      <c r="DT112" s="926"/>
      <c r="DU112" s="926"/>
      <c r="DV112" s="927" t="s">
        <v>129</v>
      </c>
      <c r="DW112" s="927"/>
      <c r="DX112" s="927"/>
      <c r="DY112" s="927"/>
      <c r="DZ112" s="928"/>
    </row>
    <row r="113" spans="1:130" s="230" customFormat="1" ht="26.25" customHeight="1" x14ac:dyDescent="0.15">
      <c r="A113" s="954"/>
      <c r="B113" s="955"/>
      <c r="C113" s="923" t="s">
        <v>450</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1415132</v>
      </c>
      <c r="AB113" s="938"/>
      <c r="AC113" s="938"/>
      <c r="AD113" s="938"/>
      <c r="AE113" s="939"/>
      <c r="AF113" s="940">
        <v>1328870</v>
      </c>
      <c r="AG113" s="938"/>
      <c r="AH113" s="938"/>
      <c r="AI113" s="938"/>
      <c r="AJ113" s="939"/>
      <c r="AK113" s="940">
        <v>1226074</v>
      </c>
      <c r="AL113" s="938"/>
      <c r="AM113" s="938"/>
      <c r="AN113" s="938"/>
      <c r="AO113" s="939"/>
      <c r="AP113" s="941">
        <v>5.2</v>
      </c>
      <c r="AQ113" s="942"/>
      <c r="AR113" s="942"/>
      <c r="AS113" s="942"/>
      <c r="AT113" s="943"/>
      <c r="AU113" s="908"/>
      <c r="AV113" s="909"/>
      <c r="AW113" s="909"/>
      <c r="AX113" s="909"/>
      <c r="AY113" s="909"/>
      <c r="AZ113" s="922" t="s">
        <v>451</v>
      </c>
      <c r="BA113" s="923"/>
      <c r="BB113" s="923"/>
      <c r="BC113" s="923"/>
      <c r="BD113" s="923"/>
      <c r="BE113" s="923"/>
      <c r="BF113" s="923"/>
      <c r="BG113" s="923"/>
      <c r="BH113" s="923"/>
      <c r="BI113" s="923"/>
      <c r="BJ113" s="923"/>
      <c r="BK113" s="923"/>
      <c r="BL113" s="923"/>
      <c r="BM113" s="923"/>
      <c r="BN113" s="923"/>
      <c r="BO113" s="923"/>
      <c r="BP113" s="924"/>
      <c r="BQ113" s="925" t="s">
        <v>442</v>
      </c>
      <c r="BR113" s="926"/>
      <c r="BS113" s="926"/>
      <c r="BT113" s="926"/>
      <c r="BU113" s="926"/>
      <c r="BV113" s="926" t="s">
        <v>442</v>
      </c>
      <c r="BW113" s="926"/>
      <c r="BX113" s="926"/>
      <c r="BY113" s="926"/>
      <c r="BZ113" s="926"/>
      <c r="CA113" s="926" t="s">
        <v>129</v>
      </c>
      <c r="CB113" s="926"/>
      <c r="CC113" s="926"/>
      <c r="CD113" s="926"/>
      <c r="CE113" s="926"/>
      <c r="CF113" s="920" t="s">
        <v>442</v>
      </c>
      <c r="CG113" s="921"/>
      <c r="CH113" s="921"/>
      <c r="CI113" s="921"/>
      <c r="CJ113" s="921"/>
      <c r="CK113" s="948"/>
      <c r="CL113" s="949"/>
      <c r="CM113" s="922" t="s">
        <v>452</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442</v>
      </c>
      <c r="DH113" s="959"/>
      <c r="DI113" s="959"/>
      <c r="DJ113" s="959"/>
      <c r="DK113" s="960"/>
      <c r="DL113" s="961" t="s">
        <v>442</v>
      </c>
      <c r="DM113" s="959"/>
      <c r="DN113" s="959"/>
      <c r="DO113" s="959"/>
      <c r="DP113" s="960"/>
      <c r="DQ113" s="961" t="s">
        <v>442</v>
      </c>
      <c r="DR113" s="959"/>
      <c r="DS113" s="959"/>
      <c r="DT113" s="959"/>
      <c r="DU113" s="960"/>
      <c r="DV113" s="962" t="s">
        <v>129</v>
      </c>
      <c r="DW113" s="963"/>
      <c r="DX113" s="963"/>
      <c r="DY113" s="963"/>
      <c r="DZ113" s="964"/>
    </row>
    <row r="114" spans="1:130" s="230" customFormat="1" ht="26.25" customHeight="1" x14ac:dyDescent="0.15">
      <c r="A114" s="954"/>
      <c r="B114" s="955"/>
      <c r="C114" s="923" t="s">
        <v>453</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129</v>
      </c>
      <c r="AB114" s="959"/>
      <c r="AC114" s="959"/>
      <c r="AD114" s="959"/>
      <c r="AE114" s="960"/>
      <c r="AF114" s="961" t="s">
        <v>129</v>
      </c>
      <c r="AG114" s="959"/>
      <c r="AH114" s="959"/>
      <c r="AI114" s="959"/>
      <c r="AJ114" s="960"/>
      <c r="AK114" s="961" t="s">
        <v>442</v>
      </c>
      <c r="AL114" s="959"/>
      <c r="AM114" s="959"/>
      <c r="AN114" s="959"/>
      <c r="AO114" s="960"/>
      <c r="AP114" s="962" t="s">
        <v>129</v>
      </c>
      <c r="AQ114" s="963"/>
      <c r="AR114" s="963"/>
      <c r="AS114" s="963"/>
      <c r="AT114" s="964"/>
      <c r="AU114" s="908"/>
      <c r="AV114" s="909"/>
      <c r="AW114" s="909"/>
      <c r="AX114" s="909"/>
      <c r="AY114" s="909"/>
      <c r="AZ114" s="922" t="s">
        <v>454</v>
      </c>
      <c r="BA114" s="923"/>
      <c r="BB114" s="923"/>
      <c r="BC114" s="923"/>
      <c r="BD114" s="923"/>
      <c r="BE114" s="923"/>
      <c r="BF114" s="923"/>
      <c r="BG114" s="923"/>
      <c r="BH114" s="923"/>
      <c r="BI114" s="923"/>
      <c r="BJ114" s="923"/>
      <c r="BK114" s="923"/>
      <c r="BL114" s="923"/>
      <c r="BM114" s="923"/>
      <c r="BN114" s="923"/>
      <c r="BO114" s="923"/>
      <c r="BP114" s="924"/>
      <c r="BQ114" s="925">
        <v>7382055</v>
      </c>
      <c r="BR114" s="926"/>
      <c r="BS114" s="926"/>
      <c r="BT114" s="926"/>
      <c r="BU114" s="926"/>
      <c r="BV114" s="926">
        <v>7186983</v>
      </c>
      <c r="BW114" s="926"/>
      <c r="BX114" s="926"/>
      <c r="BY114" s="926"/>
      <c r="BZ114" s="926"/>
      <c r="CA114" s="926">
        <v>6930716</v>
      </c>
      <c r="CB114" s="926"/>
      <c r="CC114" s="926"/>
      <c r="CD114" s="926"/>
      <c r="CE114" s="926"/>
      <c r="CF114" s="920">
        <v>29.1</v>
      </c>
      <c r="CG114" s="921"/>
      <c r="CH114" s="921"/>
      <c r="CI114" s="921"/>
      <c r="CJ114" s="921"/>
      <c r="CK114" s="948"/>
      <c r="CL114" s="949"/>
      <c r="CM114" s="922" t="s">
        <v>455</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442</v>
      </c>
      <c r="DH114" s="959"/>
      <c r="DI114" s="959"/>
      <c r="DJ114" s="959"/>
      <c r="DK114" s="960"/>
      <c r="DL114" s="961" t="s">
        <v>442</v>
      </c>
      <c r="DM114" s="959"/>
      <c r="DN114" s="959"/>
      <c r="DO114" s="959"/>
      <c r="DP114" s="960"/>
      <c r="DQ114" s="961" t="s">
        <v>442</v>
      </c>
      <c r="DR114" s="959"/>
      <c r="DS114" s="959"/>
      <c r="DT114" s="959"/>
      <c r="DU114" s="960"/>
      <c r="DV114" s="962" t="s">
        <v>129</v>
      </c>
      <c r="DW114" s="963"/>
      <c r="DX114" s="963"/>
      <c r="DY114" s="963"/>
      <c r="DZ114" s="964"/>
    </row>
    <row r="115" spans="1:130" s="230" customFormat="1" ht="26.25" customHeight="1" x14ac:dyDescent="0.15">
      <c r="A115" s="954"/>
      <c r="B115" s="955"/>
      <c r="C115" s="923" t="s">
        <v>456</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5446</v>
      </c>
      <c r="AB115" s="938"/>
      <c r="AC115" s="938"/>
      <c r="AD115" s="938"/>
      <c r="AE115" s="939"/>
      <c r="AF115" s="940">
        <v>3529</v>
      </c>
      <c r="AG115" s="938"/>
      <c r="AH115" s="938"/>
      <c r="AI115" s="938"/>
      <c r="AJ115" s="939"/>
      <c r="AK115" s="940">
        <v>2137</v>
      </c>
      <c r="AL115" s="938"/>
      <c r="AM115" s="938"/>
      <c r="AN115" s="938"/>
      <c r="AO115" s="939"/>
      <c r="AP115" s="941">
        <v>0</v>
      </c>
      <c r="AQ115" s="942"/>
      <c r="AR115" s="942"/>
      <c r="AS115" s="942"/>
      <c r="AT115" s="943"/>
      <c r="AU115" s="908"/>
      <c r="AV115" s="909"/>
      <c r="AW115" s="909"/>
      <c r="AX115" s="909"/>
      <c r="AY115" s="909"/>
      <c r="AZ115" s="922" t="s">
        <v>457</v>
      </c>
      <c r="BA115" s="923"/>
      <c r="BB115" s="923"/>
      <c r="BC115" s="923"/>
      <c r="BD115" s="923"/>
      <c r="BE115" s="923"/>
      <c r="BF115" s="923"/>
      <c r="BG115" s="923"/>
      <c r="BH115" s="923"/>
      <c r="BI115" s="923"/>
      <c r="BJ115" s="923"/>
      <c r="BK115" s="923"/>
      <c r="BL115" s="923"/>
      <c r="BM115" s="923"/>
      <c r="BN115" s="923"/>
      <c r="BO115" s="923"/>
      <c r="BP115" s="924"/>
      <c r="BQ115" s="925" t="s">
        <v>129</v>
      </c>
      <c r="BR115" s="926"/>
      <c r="BS115" s="926"/>
      <c r="BT115" s="926"/>
      <c r="BU115" s="926"/>
      <c r="BV115" s="926" t="s">
        <v>442</v>
      </c>
      <c r="BW115" s="926"/>
      <c r="BX115" s="926"/>
      <c r="BY115" s="926"/>
      <c r="BZ115" s="926"/>
      <c r="CA115" s="926" t="s">
        <v>129</v>
      </c>
      <c r="CB115" s="926"/>
      <c r="CC115" s="926"/>
      <c r="CD115" s="926"/>
      <c r="CE115" s="926"/>
      <c r="CF115" s="920" t="s">
        <v>442</v>
      </c>
      <c r="CG115" s="921"/>
      <c r="CH115" s="921"/>
      <c r="CI115" s="921"/>
      <c r="CJ115" s="921"/>
      <c r="CK115" s="948"/>
      <c r="CL115" s="949"/>
      <c r="CM115" s="922" t="s">
        <v>458</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129</v>
      </c>
      <c r="DH115" s="959"/>
      <c r="DI115" s="959"/>
      <c r="DJ115" s="959"/>
      <c r="DK115" s="960"/>
      <c r="DL115" s="961" t="s">
        <v>442</v>
      </c>
      <c r="DM115" s="959"/>
      <c r="DN115" s="959"/>
      <c r="DO115" s="959"/>
      <c r="DP115" s="960"/>
      <c r="DQ115" s="961" t="s">
        <v>129</v>
      </c>
      <c r="DR115" s="959"/>
      <c r="DS115" s="959"/>
      <c r="DT115" s="959"/>
      <c r="DU115" s="960"/>
      <c r="DV115" s="962" t="s">
        <v>442</v>
      </c>
      <c r="DW115" s="963"/>
      <c r="DX115" s="963"/>
      <c r="DY115" s="963"/>
      <c r="DZ115" s="964"/>
    </row>
    <row r="116" spans="1:130" s="230" customFormat="1" ht="26.25" customHeight="1" x14ac:dyDescent="0.15">
      <c r="A116" s="956"/>
      <c r="B116" s="957"/>
      <c r="C116" s="965" t="s">
        <v>459</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129</v>
      </c>
      <c r="AB116" s="959"/>
      <c r="AC116" s="959"/>
      <c r="AD116" s="959"/>
      <c r="AE116" s="960"/>
      <c r="AF116" s="961" t="s">
        <v>442</v>
      </c>
      <c r="AG116" s="959"/>
      <c r="AH116" s="959"/>
      <c r="AI116" s="959"/>
      <c r="AJ116" s="960"/>
      <c r="AK116" s="961" t="s">
        <v>442</v>
      </c>
      <c r="AL116" s="959"/>
      <c r="AM116" s="959"/>
      <c r="AN116" s="959"/>
      <c r="AO116" s="960"/>
      <c r="AP116" s="962" t="s">
        <v>442</v>
      </c>
      <c r="AQ116" s="963"/>
      <c r="AR116" s="963"/>
      <c r="AS116" s="963"/>
      <c r="AT116" s="964"/>
      <c r="AU116" s="908"/>
      <c r="AV116" s="909"/>
      <c r="AW116" s="909"/>
      <c r="AX116" s="909"/>
      <c r="AY116" s="909"/>
      <c r="AZ116" s="967" t="s">
        <v>460</v>
      </c>
      <c r="BA116" s="968"/>
      <c r="BB116" s="968"/>
      <c r="BC116" s="968"/>
      <c r="BD116" s="968"/>
      <c r="BE116" s="968"/>
      <c r="BF116" s="968"/>
      <c r="BG116" s="968"/>
      <c r="BH116" s="968"/>
      <c r="BI116" s="968"/>
      <c r="BJ116" s="968"/>
      <c r="BK116" s="968"/>
      <c r="BL116" s="968"/>
      <c r="BM116" s="968"/>
      <c r="BN116" s="968"/>
      <c r="BO116" s="968"/>
      <c r="BP116" s="969"/>
      <c r="BQ116" s="925" t="s">
        <v>442</v>
      </c>
      <c r="BR116" s="926"/>
      <c r="BS116" s="926"/>
      <c r="BT116" s="926"/>
      <c r="BU116" s="926"/>
      <c r="BV116" s="926" t="s">
        <v>129</v>
      </c>
      <c r="BW116" s="926"/>
      <c r="BX116" s="926"/>
      <c r="BY116" s="926"/>
      <c r="BZ116" s="926"/>
      <c r="CA116" s="926" t="s">
        <v>129</v>
      </c>
      <c r="CB116" s="926"/>
      <c r="CC116" s="926"/>
      <c r="CD116" s="926"/>
      <c r="CE116" s="926"/>
      <c r="CF116" s="920" t="s">
        <v>129</v>
      </c>
      <c r="CG116" s="921"/>
      <c r="CH116" s="921"/>
      <c r="CI116" s="921"/>
      <c r="CJ116" s="921"/>
      <c r="CK116" s="948"/>
      <c r="CL116" s="949"/>
      <c r="CM116" s="922" t="s">
        <v>461</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129</v>
      </c>
      <c r="DH116" s="959"/>
      <c r="DI116" s="959"/>
      <c r="DJ116" s="959"/>
      <c r="DK116" s="960"/>
      <c r="DL116" s="961" t="s">
        <v>129</v>
      </c>
      <c r="DM116" s="959"/>
      <c r="DN116" s="959"/>
      <c r="DO116" s="959"/>
      <c r="DP116" s="960"/>
      <c r="DQ116" s="961" t="s">
        <v>129</v>
      </c>
      <c r="DR116" s="959"/>
      <c r="DS116" s="959"/>
      <c r="DT116" s="959"/>
      <c r="DU116" s="960"/>
      <c r="DV116" s="962" t="s">
        <v>442</v>
      </c>
      <c r="DW116" s="963"/>
      <c r="DX116" s="963"/>
      <c r="DY116" s="963"/>
      <c r="DZ116" s="964"/>
    </row>
    <row r="117" spans="1:130" s="230" customFormat="1" ht="26.25" customHeight="1" x14ac:dyDescent="0.15">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462</v>
      </c>
      <c r="Z117" s="894"/>
      <c r="AA117" s="978">
        <v>5803931</v>
      </c>
      <c r="AB117" s="979"/>
      <c r="AC117" s="979"/>
      <c r="AD117" s="979"/>
      <c r="AE117" s="980"/>
      <c r="AF117" s="981">
        <v>5885653</v>
      </c>
      <c r="AG117" s="979"/>
      <c r="AH117" s="979"/>
      <c r="AI117" s="979"/>
      <c r="AJ117" s="980"/>
      <c r="AK117" s="981">
        <v>5988046</v>
      </c>
      <c r="AL117" s="979"/>
      <c r="AM117" s="979"/>
      <c r="AN117" s="979"/>
      <c r="AO117" s="980"/>
      <c r="AP117" s="982"/>
      <c r="AQ117" s="983"/>
      <c r="AR117" s="983"/>
      <c r="AS117" s="983"/>
      <c r="AT117" s="984"/>
      <c r="AU117" s="908"/>
      <c r="AV117" s="909"/>
      <c r="AW117" s="909"/>
      <c r="AX117" s="909"/>
      <c r="AY117" s="909"/>
      <c r="AZ117" s="974" t="s">
        <v>463</v>
      </c>
      <c r="BA117" s="975"/>
      <c r="BB117" s="975"/>
      <c r="BC117" s="975"/>
      <c r="BD117" s="975"/>
      <c r="BE117" s="975"/>
      <c r="BF117" s="975"/>
      <c r="BG117" s="975"/>
      <c r="BH117" s="975"/>
      <c r="BI117" s="975"/>
      <c r="BJ117" s="975"/>
      <c r="BK117" s="975"/>
      <c r="BL117" s="975"/>
      <c r="BM117" s="975"/>
      <c r="BN117" s="975"/>
      <c r="BO117" s="975"/>
      <c r="BP117" s="976"/>
      <c r="BQ117" s="925" t="s">
        <v>129</v>
      </c>
      <c r="BR117" s="926"/>
      <c r="BS117" s="926"/>
      <c r="BT117" s="926"/>
      <c r="BU117" s="926"/>
      <c r="BV117" s="926" t="s">
        <v>442</v>
      </c>
      <c r="BW117" s="926"/>
      <c r="BX117" s="926"/>
      <c r="BY117" s="926"/>
      <c r="BZ117" s="926"/>
      <c r="CA117" s="926" t="s">
        <v>129</v>
      </c>
      <c r="CB117" s="926"/>
      <c r="CC117" s="926"/>
      <c r="CD117" s="926"/>
      <c r="CE117" s="926"/>
      <c r="CF117" s="920" t="s">
        <v>442</v>
      </c>
      <c r="CG117" s="921"/>
      <c r="CH117" s="921"/>
      <c r="CI117" s="921"/>
      <c r="CJ117" s="921"/>
      <c r="CK117" s="948"/>
      <c r="CL117" s="949"/>
      <c r="CM117" s="922" t="s">
        <v>464</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442</v>
      </c>
      <c r="DH117" s="959"/>
      <c r="DI117" s="959"/>
      <c r="DJ117" s="959"/>
      <c r="DK117" s="960"/>
      <c r="DL117" s="961" t="s">
        <v>442</v>
      </c>
      <c r="DM117" s="959"/>
      <c r="DN117" s="959"/>
      <c r="DO117" s="959"/>
      <c r="DP117" s="960"/>
      <c r="DQ117" s="961" t="s">
        <v>442</v>
      </c>
      <c r="DR117" s="959"/>
      <c r="DS117" s="959"/>
      <c r="DT117" s="959"/>
      <c r="DU117" s="960"/>
      <c r="DV117" s="962" t="s">
        <v>442</v>
      </c>
      <c r="DW117" s="963"/>
      <c r="DX117" s="963"/>
      <c r="DY117" s="963"/>
      <c r="DZ117" s="964"/>
    </row>
    <row r="118" spans="1:130" s="230" customFormat="1" ht="26.25" customHeight="1" x14ac:dyDescent="0.15">
      <c r="A118" s="912" t="s">
        <v>437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434</v>
      </c>
      <c r="AB118" s="893"/>
      <c r="AC118" s="893"/>
      <c r="AD118" s="893"/>
      <c r="AE118" s="894"/>
      <c r="AF118" s="892" t="s">
        <v>435</v>
      </c>
      <c r="AG118" s="893"/>
      <c r="AH118" s="893"/>
      <c r="AI118" s="893"/>
      <c r="AJ118" s="894"/>
      <c r="AK118" s="892" t="s">
        <v>310</v>
      </c>
      <c r="AL118" s="893"/>
      <c r="AM118" s="893"/>
      <c r="AN118" s="893"/>
      <c r="AO118" s="894"/>
      <c r="AP118" s="970" t="s">
        <v>436</v>
      </c>
      <c r="AQ118" s="971"/>
      <c r="AR118" s="971"/>
      <c r="AS118" s="971"/>
      <c r="AT118" s="972"/>
      <c r="AU118" s="908"/>
      <c r="AV118" s="909"/>
      <c r="AW118" s="909"/>
      <c r="AX118" s="909"/>
      <c r="AY118" s="909"/>
      <c r="AZ118" s="973" t="s">
        <v>465</v>
      </c>
      <c r="BA118" s="965"/>
      <c r="BB118" s="965"/>
      <c r="BC118" s="965"/>
      <c r="BD118" s="965"/>
      <c r="BE118" s="965"/>
      <c r="BF118" s="965"/>
      <c r="BG118" s="965"/>
      <c r="BH118" s="965"/>
      <c r="BI118" s="965"/>
      <c r="BJ118" s="965"/>
      <c r="BK118" s="965"/>
      <c r="BL118" s="965"/>
      <c r="BM118" s="965"/>
      <c r="BN118" s="965"/>
      <c r="BO118" s="965"/>
      <c r="BP118" s="966"/>
      <c r="BQ118" s="999" t="s">
        <v>129</v>
      </c>
      <c r="BR118" s="1000"/>
      <c r="BS118" s="1000"/>
      <c r="BT118" s="1000"/>
      <c r="BU118" s="1000"/>
      <c r="BV118" s="1000" t="s">
        <v>129</v>
      </c>
      <c r="BW118" s="1000"/>
      <c r="BX118" s="1000"/>
      <c r="BY118" s="1000"/>
      <c r="BZ118" s="1000"/>
      <c r="CA118" s="1000" t="s">
        <v>129</v>
      </c>
      <c r="CB118" s="1000"/>
      <c r="CC118" s="1000"/>
      <c r="CD118" s="1000"/>
      <c r="CE118" s="1000"/>
      <c r="CF118" s="920" t="s">
        <v>129</v>
      </c>
      <c r="CG118" s="921"/>
      <c r="CH118" s="921"/>
      <c r="CI118" s="921"/>
      <c r="CJ118" s="921"/>
      <c r="CK118" s="948"/>
      <c r="CL118" s="949"/>
      <c r="CM118" s="922" t="s">
        <v>466</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129</v>
      </c>
      <c r="DH118" s="959"/>
      <c r="DI118" s="959"/>
      <c r="DJ118" s="959"/>
      <c r="DK118" s="960"/>
      <c r="DL118" s="961" t="s">
        <v>129</v>
      </c>
      <c r="DM118" s="959"/>
      <c r="DN118" s="959"/>
      <c r="DO118" s="959"/>
      <c r="DP118" s="960"/>
      <c r="DQ118" s="961" t="s">
        <v>129</v>
      </c>
      <c r="DR118" s="959"/>
      <c r="DS118" s="959"/>
      <c r="DT118" s="959"/>
      <c r="DU118" s="960"/>
      <c r="DV118" s="962" t="s">
        <v>129</v>
      </c>
      <c r="DW118" s="963"/>
      <c r="DX118" s="963"/>
      <c r="DY118" s="963"/>
      <c r="DZ118" s="964"/>
    </row>
    <row r="119" spans="1:130" s="230" customFormat="1" ht="26.25" customHeight="1" x14ac:dyDescent="0.15">
      <c r="A119" s="1056" t="s">
        <v>440</v>
      </c>
      <c r="B119" s="947"/>
      <c r="C119" s="929" t="s">
        <v>441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129</v>
      </c>
      <c r="AB119" s="900"/>
      <c r="AC119" s="900"/>
      <c r="AD119" s="900"/>
      <c r="AE119" s="901"/>
      <c r="AF119" s="902" t="s">
        <v>129</v>
      </c>
      <c r="AG119" s="900"/>
      <c r="AH119" s="900"/>
      <c r="AI119" s="900"/>
      <c r="AJ119" s="901"/>
      <c r="AK119" s="902" t="s">
        <v>467</v>
      </c>
      <c r="AL119" s="900"/>
      <c r="AM119" s="900"/>
      <c r="AN119" s="900"/>
      <c r="AO119" s="901"/>
      <c r="AP119" s="903" t="s">
        <v>129</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468</v>
      </c>
      <c r="BP119" s="1005"/>
      <c r="BQ119" s="999">
        <v>82300261</v>
      </c>
      <c r="BR119" s="1000"/>
      <c r="BS119" s="1000"/>
      <c r="BT119" s="1000"/>
      <c r="BU119" s="1000"/>
      <c r="BV119" s="1000">
        <v>81907893</v>
      </c>
      <c r="BW119" s="1000"/>
      <c r="BX119" s="1000"/>
      <c r="BY119" s="1000"/>
      <c r="BZ119" s="1000"/>
      <c r="CA119" s="1000">
        <v>78130505</v>
      </c>
      <c r="CB119" s="1000"/>
      <c r="CC119" s="1000"/>
      <c r="CD119" s="1000"/>
      <c r="CE119" s="1000"/>
      <c r="CF119" s="1001"/>
      <c r="CG119" s="1002"/>
      <c r="CH119" s="1002"/>
      <c r="CI119" s="1002"/>
      <c r="CJ119" s="1003"/>
      <c r="CK119" s="950"/>
      <c r="CL119" s="951"/>
      <c r="CM119" s="973" t="s">
        <v>469</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9541</v>
      </c>
      <c r="DH119" s="986"/>
      <c r="DI119" s="986"/>
      <c r="DJ119" s="986"/>
      <c r="DK119" s="987"/>
      <c r="DL119" s="985">
        <v>6011</v>
      </c>
      <c r="DM119" s="986"/>
      <c r="DN119" s="986"/>
      <c r="DO119" s="986"/>
      <c r="DP119" s="987"/>
      <c r="DQ119" s="985">
        <v>3875</v>
      </c>
      <c r="DR119" s="986"/>
      <c r="DS119" s="986"/>
      <c r="DT119" s="986"/>
      <c r="DU119" s="987"/>
      <c r="DV119" s="988">
        <v>0</v>
      </c>
      <c r="DW119" s="989"/>
      <c r="DX119" s="989"/>
      <c r="DY119" s="989"/>
      <c r="DZ119" s="990"/>
    </row>
    <row r="120" spans="1:130" s="230" customFormat="1" ht="26.25" customHeight="1" x14ac:dyDescent="0.15">
      <c r="A120" s="1057"/>
      <c r="B120" s="949"/>
      <c r="C120" s="922" t="s">
        <v>445</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129</v>
      </c>
      <c r="AB120" s="959"/>
      <c r="AC120" s="959"/>
      <c r="AD120" s="959"/>
      <c r="AE120" s="960"/>
      <c r="AF120" s="961" t="s">
        <v>129</v>
      </c>
      <c r="AG120" s="959"/>
      <c r="AH120" s="959"/>
      <c r="AI120" s="959"/>
      <c r="AJ120" s="960"/>
      <c r="AK120" s="961" t="s">
        <v>129</v>
      </c>
      <c r="AL120" s="959"/>
      <c r="AM120" s="959"/>
      <c r="AN120" s="959"/>
      <c r="AO120" s="960"/>
      <c r="AP120" s="962" t="s">
        <v>129</v>
      </c>
      <c r="AQ120" s="963"/>
      <c r="AR120" s="963"/>
      <c r="AS120" s="963"/>
      <c r="AT120" s="964"/>
      <c r="AU120" s="991" t="s">
        <v>470</v>
      </c>
      <c r="AV120" s="992"/>
      <c r="AW120" s="992"/>
      <c r="AX120" s="992"/>
      <c r="AY120" s="993"/>
      <c r="AZ120" s="929" t="s">
        <v>471</v>
      </c>
      <c r="BA120" s="897"/>
      <c r="BB120" s="897"/>
      <c r="BC120" s="897"/>
      <c r="BD120" s="897"/>
      <c r="BE120" s="897"/>
      <c r="BF120" s="897"/>
      <c r="BG120" s="897"/>
      <c r="BH120" s="897"/>
      <c r="BI120" s="897"/>
      <c r="BJ120" s="897"/>
      <c r="BK120" s="897"/>
      <c r="BL120" s="897"/>
      <c r="BM120" s="897"/>
      <c r="BN120" s="897"/>
      <c r="BO120" s="897"/>
      <c r="BP120" s="898"/>
      <c r="BQ120" s="930">
        <v>7209067</v>
      </c>
      <c r="BR120" s="931"/>
      <c r="BS120" s="931"/>
      <c r="BT120" s="931"/>
      <c r="BU120" s="931"/>
      <c r="BV120" s="931">
        <v>8483152</v>
      </c>
      <c r="BW120" s="931"/>
      <c r="BX120" s="931"/>
      <c r="BY120" s="931"/>
      <c r="BZ120" s="931"/>
      <c r="CA120" s="931">
        <v>7409658</v>
      </c>
      <c r="CB120" s="931"/>
      <c r="CC120" s="931"/>
      <c r="CD120" s="931"/>
      <c r="CE120" s="931"/>
      <c r="CF120" s="944">
        <v>31.1</v>
      </c>
      <c r="CG120" s="945"/>
      <c r="CH120" s="945"/>
      <c r="CI120" s="945"/>
      <c r="CJ120" s="945"/>
      <c r="CK120" s="1006" t="s">
        <v>472</v>
      </c>
      <c r="CL120" s="1007"/>
      <c r="CM120" s="1007"/>
      <c r="CN120" s="1007"/>
      <c r="CO120" s="1008"/>
      <c r="CP120" s="1014" t="s">
        <v>413</v>
      </c>
      <c r="CQ120" s="1015"/>
      <c r="CR120" s="1015"/>
      <c r="CS120" s="1015"/>
      <c r="CT120" s="1015"/>
      <c r="CU120" s="1015"/>
      <c r="CV120" s="1015"/>
      <c r="CW120" s="1015"/>
      <c r="CX120" s="1015"/>
      <c r="CY120" s="1015"/>
      <c r="CZ120" s="1015"/>
      <c r="DA120" s="1015"/>
      <c r="DB120" s="1015"/>
      <c r="DC120" s="1015"/>
      <c r="DD120" s="1015"/>
      <c r="DE120" s="1015"/>
      <c r="DF120" s="1016"/>
      <c r="DG120" s="930">
        <v>21020113</v>
      </c>
      <c r="DH120" s="931"/>
      <c r="DI120" s="931"/>
      <c r="DJ120" s="931"/>
      <c r="DK120" s="931"/>
      <c r="DL120" s="931">
        <v>20299510</v>
      </c>
      <c r="DM120" s="931"/>
      <c r="DN120" s="931"/>
      <c r="DO120" s="931"/>
      <c r="DP120" s="931"/>
      <c r="DQ120" s="931">
        <v>18769240</v>
      </c>
      <c r="DR120" s="931"/>
      <c r="DS120" s="931"/>
      <c r="DT120" s="931"/>
      <c r="DU120" s="931"/>
      <c r="DV120" s="932">
        <v>78.900000000000006</v>
      </c>
      <c r="DW120" s="932"/>
      <c r="DX120" s="932"/>
      <c r="DY120" s="932"/>
      <c r="DZ120" s="933"/>
    </row>
    <row r="121" spans="1:130" s="230" customFormat="1" ht="26.25" customHeight="1" x14ac:dyDescent="0.15">
      <c r="A121" s="1057"/>
      <c r="B121" s="949"/>
      <c r="C121" s="974" t="s">
        <v>473</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129</v>
      </c>
      <c r="AB121" s="959"/>
      <c r="AC121" s="959"/>
      <c r="AD121" s="959"/>
      <c r="AE121" s="960"/>
      <c r="AF121" s="961" t="s">
        <v>129</v>
      </c>
      <c r="AG121" s="959"/>
      <c r="AH121" s="959"/>
      <c r="AI121" s="959"/>
      <c r="AJ121" s="960"/>
      <c r="AK121" s="961" t="s">
        <v>129</v>
      </c>
      <c r="AL121" s="959"/>
      <c r="AM121" s="959"/>
      <c r="AN121" s="959"/>
      <c r="AO121" s="960"/>
      <c r="AP121" s="962" t="s">
        <v>129</v>
      </c>
      <c r="AQ121" s="963"/>
      <c r="AR121" s="963"/>
      <c r="AS121" s="963"/>
      <c r="AT121" s="964"/>
      <c r="AU121" s="994"/>
      <c r="AV121" s="995"/>
      <c r="AW121" s="995"/>
      <c r="AX121" s="995"/>
      <c r="AY121" s="996"/>
      <c r="AZ121" s="922" t="s">
        <v>474</v>
      </c>
      <c r="BA121" s="923"/>
      <c r="BB121" s="923"/>
      <c r="BC121" s="923"/>
      <c r="BD121" s="923"/>
      <c r="BE121" s="923"/>
      <c r="BF121" s="923"/>
      <c r="BG121" s="923"/>
      <c r="BH121" s="923"/>
      <c r="BI121" s="923"/>
      <c r="BJ121" s="923"/>
      <c r="BK121" s="923"/>
      <c r="BL121" s="923"/>
      <c r="BM121" s="923"/>
      <c r="BN121" s="923"/>
      <c r="BO121" s="923"/>
      <c r="BP121" s="924"/>
      <c r="BQ121" s="925">
        <v>18982277</v>
      </c>
      <c r="BR121" s="926"/>
      <c r="BS121" s="926"/>
      <c r="BT121" s="926"/>
      <c r="BU121" s="926"/>
      <c r="BV121" s="926">
        <v>20532650</v>
      </c>
      <c r="BW121" s="926"/>
      <c r="BX121" s="926"/>
      <c r="BY121" s="926"/>
      <c r="BZ121" s="926"/>
      <c r="CA121" s="926">
        <v>22028917</v>
      </c>
      <c r="CB121" s="926"/>
      <c r="CC121" s="926"/>
      <c r="CD121" s="926"/>
      <c r="CE121" s="926"/>
      <c r="CF121" s="920">
        <v>92.6</v>
      </c>
      <c r="CG121" s="921"/>
      <c r="CH121" s="921"/>
      <c r="CI121" s="921"/>
      <c r="CJ121" s="921"/>
      <c r="CK121" s="1009"/>
      <c r="CL121" s="1010"/>
      <c r="CM121" s="1010"/>
      <c r="CN121" s="1010"/>
      <c r="CO121" s="1011"/>
      <c r="CP121" s="1019" t="s">
        <v>408</v>
      </c>
      <c r="CQ121" s="1020"/>
      <c r="CR121" s="1020"/>
      <c r="CS121" s="1020"/>
      <c r="CT121" s="1020"/>
      <c r="CU121" s="1020"/>
      <c r="CV121" s="1020"/>
      <c r="CW121" s="1020"/>
      <c r="CX121" s="1020"/>
      <c r="CY121" s="1020"/>
      <c r="CZ121" s="1020"/>
      <c r="DA121" s="1020"/>
      <c r="DB121" s="1020"/>
      <c r="DC121" s="1020"/>
      <c r="DD121" s="1020"/>
      <c r="DE121" s="1020"/>
      <c r="DF121" s="1021"/>
      <c r="DG121" s="925" t="s">
        <v>129</v>
      </c>
      <c r="DH121" s="926"/>
      <c r="DI121" s="926"/>
      <c r="DJ121" s="926"/>
      <c r="DK121" s="926"/>
      <c r="DL121" s="926" t="s">
        <v>129</v>
      </c>
      <c r="DM121" s="926"/>
      <c r="DN121" s="926"/>
      <c r="DO121" s="926"/>
      <c r="DP121" s="926"/>
      <c r="DQ121" s="926" t="s">
        <v>129</v>
      </c>
      <c r="DR121" s="926"/>
      <c r="DS121" s="926"/>
      <c r="DT121" s="926"/>
      <c r="DU121" s="926"/>
      <c r="DV121" s="927" t="s">
        <v>129</v>
      </c>
      <c r="DW121" s="927"/>
      <c r="DX121" s="927"/>
      <c r="DY121" s="927"/>
      <c r="DZ121" s="928"/>
    </row>
    <row r="122" spans="1:130" s="230" customFormat="1" ht="26.25" customHeight="1" x14ac:dyDescent="0.15">
      <c r="A122" s="1057"/>
      <c r="B122" s="949"/>
      <c r="C122" s="922" t="s">
        <v>455</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129</v>
      </c>
      <c r="AB122" s="959"/>
      <c r="AC122" s="959"/>
      <c r="AD122" s="959"/>
      <c r="AE122" s="960"/>
      <c r="AF122" s="961" t="s">
        <v>129</v>
      </c>
      <c r="AG122" s="959"/>
      <c r="AH122" s="959"/>
      <c r="AI122" s="959"/>
      <c r="AJ122" s="960"/>
      <c r="AK122" s="961" t="s">
        <v>129</v>
      </c>
      <c r="AL122" s="959"/>
      <c r="AM122" s="959"/>
      <c r="AN122" s="959"/>
      <c r="AO122" s="960"/>
      <c r="AP122" s="962" t="s">
        <v>129</v>
      </c>
      <c r="AQ122" s="963"/>
      <c r="AR122" s="963"/>
      <c r="AS122" s="963"/>
      <c r="AT122" s="964"/>
      <c r="AU122" s="994"/>
      <c r="AV122" s="995"/>
      <c r="AW122" s="995"/>
      <c r="AX122" s="995"/>
      <c r="AY122" s="996"/>
      <c r="AZ122" s="973" t="s">
        <v>475</v>
      </c>
      <c r="BA122" s="965"/>
      <c r="BB122" s="965"/>
      <c r="BC122" s="965"/>
      <c r="BD122" s="965"/>
      <c r="BE122" s="965"/>
      <c r="BF122" s="965"/>
      <c r="BG122" s="965"/>
      <c r="BH122" s="965"/>
      <c r="BI122" s="965"/>
      <c r="BJ122" s="965"/>
      <c r="BK122" s="965"/>
      <c r="BL122" s="965"/>
      <c r="BM122" s="965"/>
      <c r="BN122" s="965"/>
      <c r="BO122" s="965"/>
      <c r="BP122" s="966"/>
      <c r="BQ122" s="999">
        <v>50967764</v>
      </c>
      <c r="BR122" s="1000"/>
      <c r="BS122" s="1000"/>
      <c r="BT122" s="1000"/>
      <c r="BU122" s="1000"/>
      <c r="BV122" s="1000">
        <v>49810480</v>
      </c>
      <c r="BW122" s="1000"/>
      <c r="BX122" s="1000"/>
      <c r="BY122" s="1000"/>
      <c r="BZ122" s="1000"/>
      <c r="CA122" s="1000">
        <v>47633048</v>
      </c>
      <c r="CB122" s="1000"/>
      <c r="CC122" s="1000"/>
      <c r="CD122" s="1000"/>
      <c r="CE122" s="1000"/>
      <c r="CF122" s="1017">
        <v>200.2</v>
      </c>
      <c r="CG122" s="1018"/>
      <c r="CH122" s="1018"/>
      <c r="CI122" s="1018"/>
      <c r="CJ122" s="1018"/>
      <c r="CK122" s="1009"/>
      <c r="CL122" s="1010"/>
      <c r="CM122" s="1010"/>
      <c r="CN122" s="1010"/>
      <c r="CO122" s="1011"/>
      <c r="CP122" s="1019" t="s">
        <v>476</v>
      </c>
      <c r="CQ122" s="1020"/>
      <c r="CR122" s="1020"/>
      <c r="CS122" s="1020"/>
      <c r="CT122" s="1020"/>
      <c r="CU122" s="1020"/>
      <c r="CV122" s="1020"/>
      <c r="CW122" s="1020"/>
      <c r="CX122" s="1020"/>
      <c r="CY122" s="1020"/>
      <c r="CZ122" s="1020"/>
      <c r="DA122" s="1020"/>
      <c r="DB122" s="1020"/>
      <c r="DC122" s="1020"/>
      <c r="DD122" s="1020"/>
      <c r="DE122" s="1020"/>
      <c r="DF122" s="1021"/>
      <c r="DG122" s="925" t="s">
        <v>129</v>
      </c>
      <c r="DH122" s="926"/>
      <c r="DI122" s="926"/>
      <c r="DJ122" s="926"/>
      <c r="DK122" s="926"/>
      <c r="DL122" s="926" t="s">
        <v>477</v>
      </c>
      <c r="DM122" s="926"/>
      <c r="DN122" s="926"/>
      <c r="DO122" s="926"/>
      <c r="DP122" s="926"/>
      <c r="DQ122" s="926" t="s">
        <v>129</v>
      </c>
      <c r="DR122" s="926"/>
      <c r="DS122" s="926"/>
      <c r="DT122" s="926"/>
      <c r="DU122" s="926"/>
      <c r="DV122" s="927" t="s">
        <v>467</v>
      </c>
      <c r="DW122" s="927"/>
      <c r="DX122" s="927"/>
      <c r="DY122" s="927"/>
      <c r="DZ122" s="928"/>
    </row>
    <row r="123" spans="1:130" s="230" customFormat="1" ht="26.25" customHeight="1" x14ac:dyDescent="0.15">
      <c r="A123" s="1057"/>
      <c r="B123" s="949"/>
      <c r="C123" s="922" t="s">
        <v>461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129</v>
      </c>
      <c r="AB123" s="959"/>
      <c r="AC123" s="959"/>
      <c r="AD123" s="959"/>
      <c r="AE123" s="960"/>
      <c r="AF123" s="961" t="s">
        <v>478</v>
      </c>
      <c r="AG123" s="959"/>
      <c r="AH123" s="959"/>
      <c r="AI123" s="959"/>
      <c r="AJ123" s="960"/>
      <c r="AK123" s="961" t="s">
        <v>129</v>
      </c>
      <c r="AL123" s="959"/>
      <c r="AM123" s="959"/>
      <c r="AN123" s="959"/>
      <c r="AO123" s="960"/>
      <c r="AP123" s="962" t="s">
        <v>129</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479</v>
      </c>
      <c r="BP123" s="1005"/>
      <c r="BQ123" s="1063">
        <v>77159108</v>
      </c>
      <c r="BR123" s="1064"/>
      <c r="BS123" s="1064"/>
      <c r="BT123" s="1064"/>
      <c r="BU123" s="1064"/>
      <c r="BV123" s="1064">
        <v>78826282</v>
      </c>
      <c r="BW123" s="1064"/>
      <c r="BX123" s="1064"/>
      <c r="BY123" s="1064"/>
      <c r="BZ123" s="1064"/>
      <c r="CA123" s="1064">
        <v>77071623</v>
      </c>
      <c r="CB123" s="1064"/>
      <c r="CC123" s="1064"/>
      <c r="CD123" s="1064"/>
      <c r="CE123" s="1064"/>
      <c r="CF123" s="1001"/>
      <c r="CG123" s="1002"/>
      <c r="CH123" s="1002"/>
      <c r="CI123" s="1002"/>
      <c r="CJ123" s="1003"/>
      <c r="CK123" s="1009"/>
      <c r="CL123" s="1010"/>
      <c r="CM123" s="1010"/>
      <c r="CN123" s="1010"/>
      <c r="CO123" s="1011"/>
      <c r="CP123" s="1019" t="s">
        <v>412</v>
      </c>
      <c r="CQ123" s="1020"/>
      <c r="CR123" s="1020"/>
      <c r="CS123" s="1020"/>
      <c r="CT123" s="1020"/>
      <c r="CU123" s="1020"/>
      <c r="CV123" s="1020"/>
      <c r="CW123" s="1020"/>
      <c r="CX123" s="1020"/>
      <c r="CY123" s="1020"/>
      <c r="CZ123" s="1020"/>
      <c r="DA123" s="1020"/>
      <c r="DB123" s="1020"/>
      <c r="DC123" s="1020"/>
      <c r="DD123" s="1020"/>
      <c r="DE123" s="1020"/>
      <c r="DF123" s="1021"/>
      <c r="DG123" s="958" t="s">
        <v>480</v>
      </c>
      <c r="DH123" s="959"/>
      <c r="DI123" s="959"/>
      <c r="DJ123" s="959"/>
      <c r="DK123" s="960"/>
      <c r="DL123" s="961" t="s">
        <v>129</v>
      </c>
      <c r="DM123" s="959"/>
      <c r="DN123" s="959"/>
      <c r="DO123" s="959"/>
      <c r="DP123" s="960"/>
      <c r="DQ123" s="961" t="s">
        <v>129</v>
      </c>
      <c r="DR123" s="959"/>
      <c r="DS123" s="959"/>
      <c r="DT123" s="959"/>
      <c r="DU123" s="960"/>
      <c r="DV123" s="962" t="s">
        <v>129</v>
      </c>
      <c r="DW123" s="963"/>
      <c r="DX123" s="963"/>
      <c r="DY123" s="963"/>
      <c r="DZ123" s="964"/>
    </row>
    <row r="124" spans="1:130" s="230" customFormat="1" ht="26.25" customHeight="1" thickBot="1" x14ac:dyDescent="0.2">
      <c r="A124" s="1057"/>
      <c r="B124" s="949"/>
      <c r="C124" s="922" t="s">
        <v>464</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129</v>
      </c>
      <c r="AB124" s="959"/>
      <c r="AC124" s="959"/>
      <c r="AD124" s="959"/>
      <c r="AE124" s="960"/>
      <c r="AF124" s="961" t="s">
        <v>129</v>
      </c>
      <c r="AG124" s="959"/>
      <c r="AH124" s="959"/>
      <c r="AI124" s="959"/>
      <c r="AJ124" s="960"/>
      <c r="AK124" s="961" t="s">
        <v>129</v>
      </c>
      <c r="AL124" s="959"/>
      <c r="AM124" s="959"/>
      <c r="AN124" s="959"/>
      <c r="AO124" s="960"/>
      <c r="AP124" s="962" t="s">
        <v>129</v>
      </c>
      <c r="AQ124" s="963"/>
      <c r="AR124" s="963"/>
      <c r="AS124" s="963"/>
      <c r="AT124" s="964"/>
      <c r="AU124" s="1059" t="s">
        <v>481</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21.9</v>
      </c>
      <c r="BR124" s="1027"/>
      <c r="BS124" s="1027"/>
      <c r="BT124" s="1027"/>
      <c r="BU124" s="1027"/>
      <c r="BV124" s="1027">
        <v>12.6</v>
      </c>
      <c r="BW124" s="1027"/>
      <c r="BX124" s="1027"/>
      <c r="BY124" s="1027"/>
      <c r="BZ124" s="1027"/>
      <c r="CA124" s="1027">
        <v>4.4000000000000004</v>
      </c>
      <c r="CB124" s="1027"/>
      <c r="CC124" s="1027"/>
      <c r="CD124" s="1027"/>
      <c r="CE124" s="1027"/>
      <c r="CF124" s="1028"/>
      <c r="CG124" s="1029"/>
      <c r="CH124" s="1029"/>
      <c r="CI124" s="1029"/>
      <c r="CJ124" s="1030"/>
      <c r="CK124" s="1012"/>
      <c r="CL124" s="1012"/>
      <c r="CM124" s="1012"/>
      <c r="CN124" s="1012"/>
      <c r="CO124" s="1013"/>
      <c r="CP124" s="1019" t="s">
        <v>482</v>
      </c>
      <c r="CQ124" s="1020"/>
      <c r="CR124" s="1020"/>
      <c r="CS124" s="1020"/>
      <c r="CT124" s="1020"/>
      <c r="CU124" s="1020"/>
      <c r="CV124" s="1020"/>
      <c r="CW124" s="1020"/>
      <c r="CX124" s="1020"/>
      <c r="CY124" s="1020"/>
      <c r="CZ124" s="1020"/>
      <c r="DA124" s="1020"/>
      <c r="DB124" s="1020"/>
      <c r="DC124" s="1020"/>
      <c r="DD124" s="1020"/>
      <c r="DE124" s="1020"/>
      <c r="DF124" s="1021"/>
      <c r="DG124" s="1004">
        <v>182</v>
      </c>
      <c r="DH124" s="986"/>
      <c r="DI124" s="986"/>
      <c r="DJ124" s="986"/>
      <c r="DK124" s="987"/>
      <c r="DL124" s="985">
        <v>146350</v>
      </c>
      <c r="DM124" s="986"/>
      <c r="DN124" s="986"/>
      <c r="DO124" s="986"/>
      <c r="DP124" s="987"/>
      <c r="DQ124" s="985" t="s">
        <v>129</v>
      </c>
      <c r="DR124" s="986"/>
      <c r="DS124" s="986"/>
      <c r="DT124" s="986"/>
      <c r="DU124" s="987"/>
      <c r="DV124" s="988" t="s">
        <v>477</v>
      </c>
      <c r="DW124" s="989"/>
      <c r="DX124" s="989"/>
      <c r="DY124" s="989"/>
      <c r="DZ124" s="990"/>
    </row>
    <row r="125" spans="1:130" s="230" customFormat="1" ht="26.25" customHeight="1" x14ac:dyDescent="0.15">
      <c r="A125" s="1057"/>
      <c r="B125" s="949"/>
      <c r="C125" s="922" t="s">
        <v>466</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129</v>
      </c>
      <c r="AB125" s="959"/>
      <c r="AC125" s="959"/>
      <c r="AD125" s="959"/>
      <c r="AE125" s="960"/>
      <c r="AF125" s="961" t="s">
        <v>129</v>
      </c>
      <c r="AG125" s="959"/>
      <c r="AH125" s="959"/>
      <c r="AI125" s="959"/>
      <c r="AJ125" s="960"/>
      <c r="AK125" s="961" t="s">
        <v>477</v>
      </c>
      <c r="AL125" s="959"/>
      <c r="AM125" s="959"/>
      <c r="AN125" s="959"/>
      <c r="AO125" s="960"/>
      <c r="AP125" s="962" t="s">
        <v>129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483</v>
      </c>
      <c r="CL125" s="1007"/>
      <c r="CM125" s="1007"/>
      <c r="CN125" s="1007"/>
      <c r="CO125" s="1008"/>
      <c r="CP125" s="929" t="s">
        <v>484</v>
      </c>
      <c r="CQ125" s="897"/>
      <c r="CR125" s="897"/>
      <c r="CS125" s="897"/>
      <c r="CT125" s="897"/>
      <c r="CU125" s="897"/>
      <c r="CV125" s="897"/>
      <c r="CW125" s="897"/>
      <c r="CX125" s="897"/>
      <c r="CY125" s="897"/>
      <c r="CZ125" s="897"/>
      <c r="DA125" s="897"/>
      <c r="DB125" s="897"/>
      <c r="DC125" s="897"/>
      <c r="DD125" s="897"/>
      <c r="DE125" s="897"/>
      <c r="DF125" s="898"/>
      <c r="DG125" s="930" t="s">
        <v>129</v>
      </c>
      <c r="DH125" s="931"/>
      <c r="DI125" s="931"/>
      <c r="DJ125" s="931"/>
      <c r="DK125" s="931"/>
      <c r="DL125" s="931" t="s">
        <v>478</v>
      </c>
      <c r="DM125" s="931"/>
      <c r="DN125" s="931"/>
      <c r="DO125" s="931"/>
      <c r="DP125" s="931"/>
      <c r="DQ125" s="931" t="s">
        <v>477</v>
      </c>
      <c r="DR125" s="931"/>
      <c r="DS125" s="931"/>
      <c r="DT125" s="931"/>
      <c r="DU125" s="931"/>
      <c r="DV125" s="932" t="s">
        <v>129</v>
      </c>
      <c r="DW125" s="932"/>
      <c r="DX125" s="932"/>
      <c r="DY125" s="932"/>
      <c r="DZ125" s="933"/>
    </row>
    <row r="126" spans="1:130" s="230" customFormat="1" ht="26.25" customHeight="1" thickBot="1" x14ac:dyDescent="0.2">
      <c r="A126" s="1057"/>
      <c r="B126" s="949"/>
      <c r="C126" s="922" t="s">
        <v>469</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5446</v>
      </c>
      <c r="AB126" s="959"/>
      <c r="AC126" s="959"/>
      <c r="AD126" s="959"/>
      <c r="AE126" s="960"/>
      <c r="AF126" s="961">
        <v>3529</v>
      </c>
      <c r="AG126" s="959"/>
      <c r="AH126" s="959"/>
      <c r="AI126" s="959"/>
      <c r="AJ126" s="960"/>
      <c r="AK126" s="961">
        <v>2137</v>
      </c>
      <c r="AL126" s="959"/>
      <c r="AM126" s="959"/>
      <c r="AN126" s="959"/>
      <c r="AO126" s="960"/>
      <c r="AP126" s="962">
        <v>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485</v>
      </c>
      <c r="CQ126" s="923"/>
      <c r="CR126" s="923"/>
      <c r="CS126" s="923"/>
      <c r="CT126" s="923"/>
      <c r="CU126" s="923"/>
      <c r="CV126" s="923"/>
      <c r="CW126" s="923"/>
      <c r="CX126" s="923"/>
      <c r="CY126" s="923"/>
      <c r="CZ126" s="923"/>
      <c r="DA126" s="923"/>
      <c r="DB126" s="923"/>
      <c r="DC126" s="923"/>
      <c r="DD126" s="923"/>
      <c r="DE126" s="923"/>
      <c r="DF126" s="924"/>
      <c r="DG126" s="925" t="s">
        <v>129</v>
      </c>
      <c r="DH126" s="926"/>
      <c r="DI126" s="926"/>
      <c r="DJ126" s="926"/>
      <c r="DK126" s="926"/>
      <c r="DL126" s="926" t="s">
        <v>478</v>
      </c>
      <c r="DM126" s="926"/>
      <c r="DN126" s="926"/>
      <c r="DO126" s="926"/>
      <c r="DP126" s="926"/>
      <c r="DQ126" s="926" t="s">
        <v>478</v>
      </c>
      <c r="DR126" s="926"/>
      <c r="DS126" s="926"/>
      <c r="DT126" s="926"/>
      <c r="DU126" s="926"/>
      <c r="DV126" s="927" t="s">
        <v>129</v>
      </c>
      <c r="DW126" s="927"/>
      <c r="DX126" s="927"/>
      <c r="DY126" s="927"/>
      <c r="DZ126" s="928"/>
    </row>
    <row r="127" spans="1:130" s="230" customFormat="1" ht="26.25" customHeight="1" x14ac:dyDescent="0.15">
      <c r="A127" s="1058"/>
      <c r="B127" s="951"/>
      <c r="C127" s="973" t="s">
        <v>486</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129</v>
      </c>
      <c r="AB127" s="959"/>
      <c r="AC127" s="959"/>
      <c r="AD127" s="959"/>
      <c r="AE127" s="960"/>
      <c r="AF127" s="961" t="s">
        <v>129</v>
      </c>
      <c r="AG127" s="959"/>
      <c r="AH127" s="959"/>
      <c r="AI127" s="959"/>
      <c r="AJ127" s="960"/>
      <c r="AK127" s="961" t="s">
        <v>129</v>
      </c>
      <c r="AL127" s="959"/>
      <c r="AM127" s="959"/>
      <c r="AN127" s="959"/>
      <c r="AO127" s="960"/>
      <c r="AP127" s="962" t="s">
        <v>129</v>
      </c>
      <c r="AQ127" s="963"/>
      <c r="AR127" s="963"/>
      <c r="AS127" s="963"/>
      <c r="AT127" s="964"/>
      <c r="AU127" s="232"/>
      <c r="AV127" s="232"/>
      <c r="AW127" s="232"/>
      <c r="AX127" s="1031" t="s">
        <v>487</v>
      </c>
      <c r="AY127" s="1032"/>
      <c r="AZ127" s="1032"/>
      <c r="BA127" s="1032"/>
      <c r="BB127" s="1032"/>
      <c r="BC127" s="1032"/>
      <c r="BD127" s="1032"/>
      <c r="BE127" s="1033"/>
      <c r="BF127" s="1034" t="s">
        <v>488</v>
      </c>
      <c r="BG127" s="1032"/>
      <c r="BH127" s="1032"/>
      <c r="BI127" s="1032"/>
      <c r="BJ127" s="1032"/>
      <c r="BK127" s="1032"/>
      <c r="BL127" s="1033"/>
      <c r="BM127" s="1034" t="s">
        <v>489</v>
      </c>
      <c r="BN127" s="1032"/>
      <c r="BO127" s="1032"/>
      <c r="BP127" s="1032"/>
      <c r="BQ127" s="1032"/>
      <c r="BR127" s="1032"/>
      <c r="BS127" s="1033"/>
      <c r="BT127" s="1034" t="s">
        <v>490</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491</v>
      </c>
      <c r="CQ127" s="923"/>
      <c r="CR127" s="923"/>
      <c r="CS127" s="923"/>
      <c r="CT127" s="923"/>
      <c r="CU127" s="923"/>
      <c r="CV127" s="923"/>
      <c r="CW127" s="923"/>
      <c r="CX127" s="923"/>
      <c r="CY127" s="923"/>
      <c r="CZ127" s="923"/>
      <c r="DA127" s="923"/>
      <c r="DB127" s="923"/>
      <c r="DC127" s="923"/>
      <c r="DD127" s="923"/>
      <c r="DE127" s="923"/>
      <c r="DF127" s="924"/>
      <c r="DG127" s="925" t="s">
        <v>129</v>
      </c>
      <c r="DH127" s="926"/>
      <c r="DI127" s="926"/>
      <c r="DJ127" s="926"/>
      <c r="DK127" s="926"/>
      <c r="DL127" s="926" t="s">
        <v>478</v>
      </c>
      <c r="DM127" s="926"/>
      <c r="DN127" s="926"/>
      <c r="DO127" s="926"/>
      <c r="DP127" s="926"/>
      <c r="DQ127" s="926" t="s">
        <v>129</v>
      </c>
      <c r="DR127" s="926"/>
      <c r="DS127" s="926"/>
      <c r="DT127" s="926"/>
      <c r="DU127" s="926"/>
      <c r="DV127" s="927" t="s">
        <v>480</v>
      </c>
      <c r="DW127" s="927"/>
      <c r="DX127" s="927"/>
      <c r="DY127" s="927"/>
      <c r="DZ127" s="928"/>
    </row>
    <row r="128" spans="1:130" s="230" customFormat="1" ht="26.25" customHeight="1" thickBot="1" x14ac:dyDescent="0.2">
      <c r="A128" s="1041" t="s">
        <v>492</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493</v>
      </c>
      <c r="X128" s="1043"/>
      <c r="Y128" s="1043"/>
      <c r="Z128" s="1044"/>
      <c r="AA128" s="1045">
        <v>1145359</v>
      </c>
      <c r="AB128" s="1046"/>
      <c r="AC128" s="1046"/>
      <c r="AD128" s="1046"/>
      <c r="AE128" s="1047"/>
      <c r="AF128" s="1048">
        <v>1242516</v>
      </c>
      <c r="AG128" s="1046"/>
      <c r="AH128" s="1046"/>
      <c r="AI128" s="1046"/>
      <c r="AJ128" s="1047"/>
      <c r="AK128" s="1048">
        <v>1184906</v>
      </c>
      <c r="AL128" s="1046"/>
      <c r="AM128" s="1046"/>
      <c r="AN128" s="1046"/>
      <c r="AO128" s="1047"/>
      <c r="AP128" s="1049"/>
      <c r="AQ128" s="1050"/>
      <c r="AR128" s="1050"/>
      <c r="AS128" s="1050"/>
      <c r="AT128" s="1051"/>
      <c r="AU128" s="232"/>
      <c r="AV128" s="232"/>
      <c r="AW128" s="232"/>
      <c r="AX128" s="896" t="s">
        <v>494</v>
      </c>
      <c r="AY128" s="897"/>
      <c r="AZ128" s="897"/>
      <c r="BA128" s="897"/>
      <c r="BB128" s="897"/>
      <c r="BC128" s="897"/>
      <c r="BD128" s="897"/>
      <c r="BE128" s="898"/>
      <c r="BF128" s="1052" t="s">
        <v>129</v>
      </c>
      <c r="BG128" s="1053"/>
      <c r="BH128" s="1053"/>
      <c r="BI128" s="1053"/>
      <c r="BJ128" s="1053"/>
      <c r="BK128" s="1053"/>
      <c r="BL128" s="1054"/>
      <c r="BM128" s="1052">
        <v>11.91</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495</v>
      </c>
      <c r="CQ128" s="726"/>
      <c r="CR128" s="726"/>
      <c r="CS128" s="726"/>
      <c r="CT128" s="726"/>
      <c r="CU128" s="726"/>
      <c r="CV128" s="726"/>
      <c r="CW128" s="726"/>
      <c r="CX128" s="726"/>
      <c r="CY128" s="726"/>
      <c r="CZ128" s="726"/>
      <c r="DA128" s="726"/>
      <c r="DB128" s="726"/>
      <c r="DC128" s="726"/>
      <c r="DD128" s="726"/>
      <c r="DE128" s="726"/>
      <c r="DF128" s="1036"/>
      <c r="DG128" s="1037" t="s">
        <v>129</v>
      </c>
      <c r="DH128" s="1038"/>
      <c r="DI128" s="1038"/>
      <c r="DJ128" s="1038"/>
      <c r="DK128" s="1038"/>
      <c r="DL128" s="1038" t="s">
        <v>129</v>
      </c>
      <c r="DM128" s="1038"/>
      <c r="DN128" s="1038"/>
      <c r="DO128" s="1038"/>
      <c r="DP128" s="1038"/>
      <c r="DQ128" s="1038" t="s">
        <v>129</v>
      </c>
      <c r="DR128" s="1038"/>
      <c r="DS128" s="1038"/>
      <c r="DT128" s="1038"/>
      <c r="DU128" s="1038"/>
      <c r="DV128" s="1039" t="s">
        <v>129</v>
      </c>
      <c r="DW128" s="1039"/>
      <c r="DX128" s="1039"/>
      <c r="DY128" s="1039"/>
      <c r="DZ128" s="1040"/>
    </row>
    <row r="129" spans="1:131" s="230" customFormat="1" ht="26.25" customHeight="1" x14ac:dyDescent="0.15">
      <c r="A129" s="934" t="s">
        <v>107</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496</v>
      </c>
      <c r="X129" s="1071"/>
      <c r="Y129" s="1071"/>
      <c r="Z129" s="1072"/>
      <c r="AA129" s="958">
        <v>27748236</v>
      </c>
      <c r="AB129" s="959"/>
      <c r="AC129" s="959"/>
      <c r="AD129" s="959"/>
      <c r="AE129" s="960"/>
      <c r="AF129" s="961">
        <v>28526491</v>
      </c>
      <c r="AG129" s="959"/>
      <c r="AH129" s="959"/>
      <c r="AI129" s="959"/>
      <c r="AJ129" s="960"/>
      <c r="AK129" s="961">
        <v>27874939</v>
      </c>
      <c r="AL129" s="959"/>
      <c r="AM129" s="959"/>
      <c r="AN129" s="959"/>
      <c r="AO129" s="960"/>
      <c r="AP129" s="1073"/>
      <c r="AQ129" s="1074"/>
      <c r="AR129" s="1074"/>
      <c r="AS129" s="1074"/>
      <c r="AT129" s="1075"/>
      <c r="AU129" s="233"/>
      <c r="AV129" s="233"/>
      <c r="AW129" s="233"/>
      <c r="AX129" s="1065" t="s">
        <v>497</v>
      </c>
      <c r="AY129" s="923"/>
      <c r="AZ129" s="923"/>
      <c r="BA129" s="923"/>
      <c r="BB129" s="923"/>
      <c r="BC129" s="923"/>
      <c r="BD129" s="923"/>
      <c r="BE129" s="924"/>
      <c r="BF129" s="1066" t="s">
        <v>129</v>
      </c>
      <c r="BG129" s="1067"/>
      <c r="BH129" s="1067"/>
      <c r="BI129" s="1067"/>
      <c r="BJ129" s="1067"/>
      <c r="BK129" s="1067"/>
      <c r="BL129" s="1068"/>
      <c r="BM129" s="1066">
        <v>16.91</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498</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499</v>
      </c>
      <c r="X130" s="1071"/>
      <c r="Y130" s="1071"/>
      <c r="Z130" s="1072"/>
      <c r="AA130" s="958">
        <v>4302636</v>
      </c>
      <c r="AB130" s="959"/>
      <c r="AC130" s="959"/>
      <c r="AD130" s="959"/>
      <c r="AE130" s="960"/>
      <c r="AF130" s="961">
        <v>4128873</v>
      </c>
      <c r="AG130" s="959"/>
      <c r="AH130" s="959"/>
      <c r="AI130" s="959"/>
      <c r="AJ130" s="960"/>
      <c r="AK130" s="961">
        <v>4082103</v>
      </c>
      <c r="AL130" s="959"/>
      <c r="AM130" s="959"/>
      <c r="AN130" s="959"/>
      <c r="AO130" s="960"/>
      <c r="AP130" s="1073"/>
      <c r="AQ130" s="1074"/>
      <c r="AR130" s="1074"/>
      <c r="AS130" s="1074"/>
      <c r="AT130" s="1075"/>
      <c r="AU130" s="233"/>
      <c r="AV130" s="233"/>
      <c r="AW130" s="233"/>
      <c r="AX130" s="1065" t="s">
        <v>500</v>
      </c>
      <c r="AY130" s="923"/>
      <c r="AZ130" s="923"/>
      <c r="BA130" s="923"/>
      <c r="BB130" s="923"/>
      <c r="BC130" s="923"/>
      <c r="BD130" s="923"/>
      <c r="BE130" s="924"/>
      <c r="BF130" s="1101">
        <v>2.2000000000000002</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501</v>
      </c>
      <c r="X131" s="1108"/>
      <c r="Y131" s="1108"/>
      <c r="Z131" s="1109"/>
      <c r="AA131" s="1004">
        <v>23445600</v>
      </c>
      <c r="AB131" s="986"/>
      <c r="AC131" s="986"/>
      <c r="AD131" s="986"/>
      <c r="AE131" s="987"/>
      <c r="AF131" s="985">
        <v>24397618</v>
      </c>
      <c r="AG131" s="986"/>
      <c r="AH131" s="986"/>
      <c r="AI131" s="986"/>
      <c r="AJ131" s="987"/>
      <c r="AK131" s="985">
        <v>23792836</v>
      </c>
      <c r="AL131" s="986"/>
      <c r="AM131" s="986"/>
      <c r="AN131" s="986"/>
      <c r="AO131" s="987"/>
      <c r="AP131" s="1110"/>
      <c r="AQ131" s="1111"/>
      <c r="AR131" s="1111"/>
      <c r="AS131" s="1111"/>
      <c r="AT131" s="1112"/>
      <c r="AU131" s="233"/>
      <c r="AV131" s="233"/>
      <c r="AW131" s="233"/>
      <c r="AX131" s="1083" t="s">
        <v>502</v>
      </c>
      <c r="AY131" s="726"/>
      <c r="AZ131" s="726"/>
      <c r="BA131" s="726"/>
      <c r="BB131" s="726"/>
      <c r="BC131" s="726"/>
      <c r="BD131" s="726"/>
      <c r="BE131" s="1036"/>
      <c r="BF131" s="1084">
        <v>4.4000000000000004</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503</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504</v>
      </c>
      <c r="W132" s="1094"/>
      <c r="X132" s="1094"/>
      <c r="Y132" s="1094"/>
      <c r="Z132" s="1095"/>
      <c r="AA132" s="1096">
        <v>1.5181355990000001</v>
      </c>
      <c r="AB132" s="1097"/>
      <c r="AC132" s="1097"/>
      <c r="AD132" s="1097"/>
      <c r="AE132" s="1098"/>
      <c r="AF132" s="1099">
        <v>2.1078451180000002</v>
      </c>
      <c r="AG132" s="1097"/>
      <c r="AH132" s="1097"/>
      <c r="AI132" s="1097"/>
      <c r="AJ132" s="1098"/>
      <c r="AK132" s="1099">
        <v>3.0304794269999999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505</v>
      </c>
      <c r="W133" s="1077"/>
      <c r="X133" s="1077"/>
      <c r="Y133" s="1077"/>
      <c r="Z133" s="1078"/>
      <c r="AA133" s="1079">
        <v>1.4</v>
      </c>
      <c r="AB133" s="1080"/>
      <c r="AC133" s="1080"/>
      <c r="AD133" s="1080"/>
      <c r="AE133" s="1081"/>
      <c r="AF133" s="1079">
        <v>1.6</v>
      </c>
      <c r="AG133" s="1080"/>
      <c r="AH133" s="1080"/>
      <c r="AI133" s="1080"/>
      <c r="AJ133" s="1081"/>
      <c r="AK133" s="1079">
        <v>2.2000000000000002</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Q4X3LkLAp1vzJhRN36uhoTVnmftzOp57KPPT7QqXZ4XAMbjlFJtlfWebZ2UFlKZelrg/Z+QQMrXebLANjVBKPw==" saltValue="544eoIU28WiQV7/+vIWzq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5a+AfgUZPwFGr2IRSJrS/iEbBJgQH/JRL8YwD9OjG4ZPfzJcY0MYt1VD+T//beLjDR5z6qT0sRSPpMei4205Ww==" saltValue="JyAcWxKF9CdQFeeNOxPA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BQj8pw0rM89OqpMPQ/a7onhX194RaUi6frTWQ7jVA6kCqwCKNWUfJQiN+1I9p6kBXT65mkszHD/M7E0Ta+jQ==" saltValue="RpXIleYSt0BVdtF4wFBkz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509</v>
      </c>
      <c r="AP7" s="272"/>
      <c r="AQ7" s="273" t="s">
        <v>510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511</v>
      </c>
      <c r="AQ8" s="279" t="s">
        <v>512</v>
      </c>
      <c r="AR8" s="280" t="s">
        <v>513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514</v>
      </c>
      <c r="AL9" s="1117"/>
      <c r="AM9" s="1117"/>
      <c r="AN9" s="1118"/>
      <c r="AO9" s="281">
        <v>8486883</v>
      </c>
      <c r="AP9" s="281">
        <v>73598</v>
      </c>
      <c r="AQ9" s="282">
        <v>66247</v>
      </c>
      <c r="AR9" s="283">
        <v>11.1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515</v>
      </c>
      <c r="AL10" s="1117"/>
      <c r="AM10" s="1117"/>
      <c r="AN10" s="1118"/>
      <c r="AO10" s="284">
        <v>5483</v>
      </c>
      <c r="AP10" s="284">
        <v>48</v>
      </c>
      <c r="AQ10" s="285">
        <v>4001</v>
      </c>
      <c r="AR10" s="286">
        <v>-98.8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516</v>
      </c>
      <c r="AL11" s="1117"/>
      <c r="AM11" s="1117"/>
      <c r="AN11" s="1118"/>
      <c r="AO11" s="284">
        <v>98970</v>
      </c>
      <c r="AP11" s="284">
        <v>858</v>
      </c>
      <c r="AQ11" s="285">
        <v>2117</v>
      </c>
      <c r="AR11" s="286">
        <v>-59.5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517</v>
      </c>
      <c r="AL12" s="1117"/>
      <c r="AM12" s="1117"/>
      <c r="AN12" s="1118"/>
      <c r="AO12" s="284" t="s">
        <v>518</v>
      </c>
      <c r="AP12" s="284" t="s">
        <v>518</v>
      </c>
      <c r="AQ12" s="285">
        <v>23</v>
      </c>
      <c r="AR12" s="286" t="s">
        <v>518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519</v>
      </c>
      <c r="AL13" s="1117"/>
      <c r="AM13" s="1117"/>
      <c r="AN13" s="1118"/>
      <c r="AO13" s="284">
        <v>135246</v>
      </c>
      <c r="AP13" s="284">
        <v>1173</v>
      </c>
      <c r="AQ13" s="285">
        <v>2449</v>
      </c>
      <c r="AR13" s="286">
        <v>-52.1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520</v>
      </c>
      <c r="AL14" s="1117"/>
      <c r="AM14" s="1117"/>
      <c r="AN14" s="1118"/>
      <c r="AO14" s="284">
        <v>132040</v>
      </c>
      <c r="AP14" s="284">
        <v>1145</v>
      </c>
      <c r="AQ14" s="285">
        <v>1636</v>
      </c>
      <c r="AR14" s="286">
        <v>-30</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521</v>
      </c>
      <c r="AL15" s="1120"/>
      <c r="AM15" s="1120"/>
      <c r="AN15" s="1121"/>
      <c r="AO15" s="284">
        <v>-784629</v>
      </c>
      <c r="AP15" s="284">
        <v>-6804</v>
      </c>
      <c r="AQ15" s="285">
        <v>-3889</v>
      </c>
      <c r="AR15" s="286">
        <v>75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8073993</v>
      </c>
      <c r="AP16" s="284">
        <v>70017</v>
      </c>
      <c r="AQ16" s="285">
        <v>72585</v>
      </c>
      <c r="AR16" s="286">
        <v>-3.5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526</v>
      </c>
      <c r="AL21" s="1123"/>
      <c r="AM21" s="1123"/>
      <c r="AN21" s="1124"/>
      <c r="AO21" s="297">
        <v>6.92</v>
      </c>
      <c r="AP21" s="298">
        <v>6.82</v>
      </c>
      <c r="AQ21" s="299">
        <v>0.1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527</v>
      </c>
      <c r="AL22" s="1123"/>
      <c r="AM22" s="1123"/>
      <c r="AN22" s="1124"/>
      <c r="AO22" s="302">
        <v>99.1</v>
      </c>
      <c r="AP22" s="303">
        <v>99.4</v>
      </c>
      <c r="AQ22" s="304">
        <v>-0.3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528</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509</v>
      </c>
      <c r="AP30" s="272"/>
      <c r="AQ30" s="273" t="s">
        <v>510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511</v>
      </c>
      <c r="AQ31" s="279" t="s">
        <v>512</v>
      </c>
      <c r="AR31" s="280" t="s">
        <v>513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531</v>
      </c>
      <c r="AL32" s="1131"/>
      <c r="AM32" s="1131"/>
      <c r="AN32" s="1132"/>
      <c r="AO32" s="312">
        <v>4759835</v>
      </c>
      <c r="AP32" s="312">
        <v>41277</v>
      </c>
      <c r="AQ32" s="313">
        <v>38122</v>
      </c>
      <c r="AR32" s="314">
        <v>8.3000000000000007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532</v>
      </c>
      <c r="AL33" s="1131"/>
      <c r="AM33" s="1131"/>
      <c r="AN33" s="1132"/>
      <c r="AO33" s="312" t="s">
        <v>518</v>
      </c>
      <c r="AP33" s="312" t="s">
        <v>518</v>
      </c>
      <c r="AQ33" s="313" t="s">
        <v>518</v>
      </c>
      <c r="AR33" s="314" t="s">
        <v>518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533</v>
      </c>
      <c r="AL34" s="1131"/>
      <c r="AM34" s="1131"/>
      <c r="AN34" s="1132"/>
      <c r="AO34" s="312" t="s">
        <v>518</v>
      </c>
      <c r="AP34" s="312" t="s">
        <v>518</v>
      </c>
      <c r="AQ34" s="313">
        <v>19</v>
      </c>
      <c r="AR34" s="314" t="s">
        <v>518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534</v>
      </c>
      <c r="AL35" s="1131"/>
      <c r="AM35" s="1131"/>
      <c r="AN35" s="1132"/>
      <c r="AO35" s="312">
        <v>1226074</v>
      </c>
      <c r="AP35" s="312">
        <v>10632</v>
      </c>
      <c r="AQ35" s="313">
        <v>11292</v>
      </c>
      <c r="AR35" s="314">
        <v>-5.8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535</v>
      </c>
      <c r="AL36" s="1131"/>
      <c r="AM36" s="1131"/>
      <c r="AN36" s="1132"/>
      <c r="AO36" s="312" t="s">
        <v>518</v>
      </c>
      <c r="AP36" s="312" t="s">
        <v>518</v>
      </c>
      <c r="AQ36" s="313">
        <v>1617</v>
      </c>
      <c r="AR36" s="314" t="s">
        <v>518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536</v>
      </c>
      <c r="AL37" s="1131"/>
      <c r="AM37" s="1131"/>
      <c r="AN37" s="1132"/>
      <c r="AO37" s="312">
        <v>2137</v>
      </c>
      <c r="AP37" s="312">
        <v>19</v>
      </c>
      <c r="AQ37" s="313">
        <v>410</v>
      </c>
      <c r="AR37" s="314">
        <v>-95.4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537</v>
      </c>
      <c r="AL38" s="1134"/>
      <c r="AM38" s="1134"/>
      <c r="AN38" s="1135"/>
      <c r="AO38" s="315" t="s">
        <v>518</v>
      </c>
      <c r="AP38" s="315" t="s">
        <v>518</v>
      </c>
      <c r="AQ38" s="316">
        <v>1</v>
      </c>
      <c r="AR38" s="304" t="s">
        <v>518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538</v>
      </c>
      <c r="AL39" s="1134"/>
      <c r="AM39" s="1134"/>
      <c r="AN39" s="1135"/>
      <c r="AO39" s="312">
        <v>-1184906</v>
      </c>
      <c r="AP39" s="312">
        <v>-10275</v>
      </c>
      <c r="AQ39" s="313">
        <v>-6908</v>
      </c>
      <c r="AR39" s="314">
        <v>48.7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539</v>
      </c>
      <c r="AL40" s="1131"/>
      <c r="AM40" s="1131"/>
      <c r="AN40" s="1132"/>
      <c r="AO40" s="312">
        <v>-4082103</v>
      </c>
      <c r="AP40" s="312">
        <v>-35400</v>
      </c>
      <c r="AQ40" s="313">
        <v>-33487</v>
      </c>
      <c r="AR40" s="314">
        <v>5.7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721037</v>
      </c>
      <c r="AP41" s="312">
        <v>6253</v>
      </c>
      <c r="AQ41" s="313">
        <v>11065</v>
      </c>
      <c r="AR41" s="314">
        <v>-43.5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509</v>
      </c>
      <c r="AN49" s="1127" t="s">
        <v>543</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544</v>
      </c>
      <c r="AO50" s="329" t="s">
        <v>545</v>
      </c>
      <c r="AP50" s="330" t="s">
        <v>546</v>
      </c>
      <c r="AQ50" s="331" t="s">
        <v>547</v>
      </c>
      <c r="AR50" s="332" t="s">
        <v>548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4507308</v>
      </c>
      <c r="AN51" s="334">
        <v>37594</v>
      </c>
      <c r="AO51" s="335">
        <v>-33.6</v>
      </c>
      <c r="AP51" s="336">
        <v>46402</v>
      </c>
      <c r="AQ51" s="337">
        <v>-11.3</v>
      </c>
      <c r="AR51" s="338">
        <v>-22.3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3036048</v>
      </c>
      <c r="AN52" s="342">
        <v>25323</v>
      </c>
      <c r="AO52" s="343">
        <v>-13.9</v>
      </c>
      <c r="AP52" s="344">
        <v>26897</v>
      </c>
      <c r="AQ52" s="345">
        <v>-6.3</v>
      </c>
      <c r="AR52" s="346">
        <v>-7.6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10509168</v>
      </c>
      <c r="AN53" s="334">
        <v>88335</v>
      </c>
      <c r="AO53" s="335">
        <v>135</v>
      </c>
      <c r="AP53" s="336">
        <v>66343</v>
      </c>
      <c r="AQ53" s="337">
        <v>43</v>
      </c>
      <c r="AR53" s="338">
        <v>92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8144492</v>
      </c>
      <c r="AN54" s="342">
        <v>68458</v>
      </c>
      <c r="AO54" s="343">
        <v>170.3</v>
      </c>
      <c r="AP54" s="344">
        <v>34529</v>
      </c>
      <c r="AQ54" s="345">
        <v>28.4</v>
      </c>
      <c r="AR54" s="346">
        <v>141.9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7179108</v>
      </c>
      <c r="AN55" s="334">
        <v>60919</v>
      </c>
      <c r="AO55" s="335">
        <v>-31</v>
      </c>
      <c r="AP55" s="336">
        <v>56416</v>
      </c>
      <c r="AQ55" s="337">
        <v>-15</v>
      </c>
      <c r="AR55" s="338">
        <v>-16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3978441</v>
      </c>
      <c r="AN56" s="342">
        <v>33760</v>
      </c>
      <c r="AO56" s="343">
        <v>-50.7</v>
      </c>
      <c r="AP56" s="344">
        <v>32623</v>
      </c>
      <c r="AQ56" s="345">
        <v>-5.5</v>
      </c>
      <c r="AR56" s="346">
        <v>-45.2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5323826</v>
      </c>
      <c r="AN57" s="334">
        <v>45649</v>
      </c>
      <c r="AO57" s="335">
        <v>-25.1</v>
      </c>
      <c r="AP57" s="336">
        <v>49217</v>
      </c>
      <c r="AQ57" s="337">
        <v>-12.8</v>
      </c>
      <c r="AR57" s="338">
        <v>-12.3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3241270</v>
      </c>
      <c r="AN58" s="342">
        <v>27792</v>
      </c>
      <c r="AO58" s="343">
        <v>-17.7</v>
      </c>
      <c r="AP58" s="344">
        <v>27232</v>
      </c>
      <c r="AQ58" s="345">
        <v>-16.5</v>
      </c>
      <c r="AR58" s="346">
        <v>-1.2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5617128</v>
      </c>
      <c r="AN59" s="334">
        <v>48712</v>
      </c>
      <c r="AO59" s="335">
        <v>6.7</v>
      </c>
      <c r="AP59" s="336">
        <v>49211</v>
      </c>
      <c r="AQ59" s="337">
        <v>0</v>
      </c>
      <c r="AR59" s="338">
        <v>6.7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2756994</v>
      </c>
      <c r="AN60" s="342">
        <v>23909</v>
      </c>
      <c r="AO60" s="343">
        <v>-14</v>
      </c>
      <c r="AP60" s="344">
        <v>28367</v>
      </c>
      <c r="AQ60" s="345">
        <v>4.2</v>
      </c>
      <c r="AR60" s="346">
        <v>-18.2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6627308</v>
      </c>
      <c r="AN61" s="349">
        <v>56242</v>
      </c>
      <c r="AO61" s="350">
        <v>10.4</v>
      </c>
      <c r="AP61" s="351">
        <v>53518</v>
      </c>
      <c r="AQ61" s="352">
        <v>0.8</v>
      </c>
      <c r="AR61" s="338">
        <v>9.6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4231449</v>
      </c>
      <c r="AN62" s="342">
        <v>35848</v>
      </c>
      <c r="AO62" s="343">
        <v>14.8</v>
      </c>
      <c r="AP62" s="344">
        <v>29930</v>
      </c>
      <c r="AQ62" s="345">
        <v>0.9</v>
      </c>
      <c r="AR62" s="346">
        <v>13.9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sdPfFZgMfQBKq38P2/TOqHL6oUIClFNmgOgvNhtrpoy0cG+0bqIkuwBH618aEUJMwD0ys0u2F+PN50sYdZdXfQ==" saltValue="AL8xODlHjxojYz4tkOnCt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557</v>
      </c>
    </row>
    <row r="120" spans="125:125" ht="13.5" hidden="1" customHeight="1" x14ac:dyDescent="0.15"/>
    <row r="121" spans="125:125" ht="13.5" hidden="1" customHeight="1" x14ac:dyDescent="0.15">
      <c r="DU121" s="259"/>
    </row>
  </sheetData>
  <sheetProtection algorithmName="SHA-512" hashValue="K3DCEOILpq44v3Xb2d/fq9Ch9XFbQm84QoLvTSYmKuWXIcHds9l8yNsgEgryErRakKe75hpWiHuRqj9jPbtqIw==" saltValue="0GXNsLBcAuRP9nv95iuh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558</v>
      </c>
    </row>
  </sheetData>
  <sheetProtection algorithmName="SHA-512" hashValue="KRqT6hxi1k60LDp4Xoz2XEtuunW9+5zExsEMI4JlfKmTAfijRqov7Mu8LpIt0YTWl34ReaF4GjdeWlk851oM9g==" saltValue="1n6q96ACRnuv3rGlg2hVr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39" t="s">
        <v>3</v>
      </c>
      <c r="D47" s="1139"/>
      <c r="E47" s="1140"/>
      <c r="F47" s="11">
        <v>14.71</v>
      </c>
      <c r="G47" s="12">
        <v>11.04</v>
      </c>
      <c r="H47" s="12">
        <v>8.15</v>
      </c>
      <c r="I47" s="12">
        <v>6.15</v>
      </c>
      <c r="J47" s="13">
        <v>4.97</v>
      </c>
    </row>
    <row r="48" spans="2:10" ht="57.75" customHeight="1" x14ac:dyDescent="0.15">
      <c r="B48" s="14"/>
      <c r="C48" s="1141" t="s">
        <v>4</v>
      </c>
      <c r="D48" s="1141"/>
      <c r="E48" s="1142"/>
      <c r="F48" s="15">
        <v>3.84</v>
      </c>
      <c r="G48" s="16">
        <v>3.55</v>
      </c>
      <c r="H48" s="16">
        <v>3.25</v>
      </c>
      <c r="I48" s="16">
        <v>3.45</v>
      </c>
      <c r="J48" s="17">
        <v>3.84</v>
      </c>
    </row>
    <row r="49" spans="2:10" ht="57.75" customHeight="1" thickBot="1" x14ac:dyDescent="0.2">
      <c r="B49" s="18"/>
      <c r="C49" s="1143" t="s">
        <v>5</v>
      </c>
      <c r="D49" s="1143"/>
      <c r="E49" s="1144"/>
      <c r="F49" s="19" t="s">
        <v>564</v>
      </c>
      <c r="G49" s="20" t="s">
        <v>565</v>
      </c>
      <c r="H49" s="20" t="s">
        <v>566</v>
      </c>
      <c r="I49" s="20" t="s">
        <v>567</v>
      </c>
      <c r="J49" s="21" t="s">
        <v>568</v>
      </c>
    </row>
    <row r="50" spans="2:10" x14ac:dyDescent="0.15"/>
  </sheetData>
  <sheetProtection algorithmName="SHA-512" hashValue="fSgFrEv18vlrbuL021W9wLyO+nRvJQeZ3aF34aU2vLyatb5hLdQj2vikCm+nWWMT3eF0zTvPzRtOBiwLyFG8ag==" saltValue="zov6bx2DXhGhxJL7/olf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普通会計の状況</vt:lpstr>
      <vt:lpstr>総括表</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西原  あさひ</cp:lastModifiedBy>
  <cp:lastPrinted>2024-03-14T07:56:19Z</cp:lastPrinted>
  <dcterms:created xsi:type="dcterms:W3CDTF">2024-02-05T03:07:27Z</dcterms:created>
  <dcterms:modified xsi:type="dcterms:W3CDTF">2024-03-22T02:44:10Z</dcterms:modified>
  <cp:category/>
</cp:coreProperties>
</file>