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産業政策課\経済企画グループ\旧経済計画係\★★新型コロナ\16　時短要請への協力金\★R3.4.26～全県時短（松山市以外）\各市町説明用\要綱ひな型\"/>
    </mc:Choice>
  </mc:AlternateContent>
  <bookViews>
    <workbookView xWindow="0" yWindow="0" windowWidth="20490" windowHeight="7635" tabRatio="863"/>
  </bookViews>
  <sheets>
    <sheet name="売上高方式（月単位方式）" sheetId="12" r:id="rId1"/>
    <sheet name="売上高方式（時短要請期間方式）" sheetId="11" r:id="rId2"/>
    <sheet name="売上高方式（年度平均方式）" sheetId="13" r:id="rId3"/>
  </sheets>
  <definedNames>
    <definedName name="_xlnm.Print_Area" localSheetId="0">'売上高方式（月単位方式）'!$A$1:$G$24</definedName>
    <definedName name="_xlnm.Print_Area" localSheetId="1">'売上高方式（時短要請期間方式）'!$A$1:$G$24</definedName>
    <definedName name="_xlnm.Print_Area" localSheetId="2">'売上高方式（年度平均方式）'!$A$1:$G$26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1" l="1"/>
  <c r="E14" i="11"/>
  <c r="E18" i="13" l="1"/>
  <c r="E16" i="13"/>
  <c r="E16" i="12"/>
  <c r="E14" i="12"/>
  <c r="E18" i="11"/>
  <c r="E20" i="11" s="1"/>
  <c r="E18" i="12" l="1"/>
  <c r="E20" i="12" s="1"/>
  <c r="E22" i="12" s="1"/>
  <c r="E20" i="13" l="1"/>
  <c r="E22" i="13" l="1"/>
  <c r="D35" i="13"/>
  <c r="E24" i="13" l="1"/>
  <c r="E35" i="13" s="1"/>
  <c r="E22" i="11"/>
</calcChain>
</file>

<file path=xl/sharedStrings.xml><?xml version="1.0" encoding="utf-8"?>
<sst xmlns="http://schemas.openxmlformats.org/spreadsheetml/2006/main" count="109" uniqueCount="43">
  <si>
    <t>店舗名</t>
    <rPh sb="0" eb="2">
      <t>テンポ</t>
    </rPh>
    <rPh sb="2" eb="3">
      <t>メイ</t>
    </rPh>
    <phoneticPr fontId="3"/>
  </si>
  <si>
    <t>①</t>
    <phoneticPr fontId="3"/>
  </si>
  <si>
    <t>円</t>
    <rPh sb="0" eb="1">
      <t>エン</t>
    </rPh>
    <phoneticPr fontId="8"/>
  </si>
  <si>
    <t xml:space="preserve"> </t>
    <phoneticPr fontId="8"/>
  </si>
  <si>
    <t>協力金支給額</t>
    <rPh sb="0" eb="3">
      <t>キョウリョクキン</t>
    </rPh>
    <rPh sb="3" eb="6">
      <t>シキュウガク</t>
    </rPh>
    <phoneticPr fontId="8"/>
  </si>
  <si>
    <t>Ａ</t>
    <phoneticPr fontId="1"/>
  </si>
  <si>
    <t>Ｂ</t>
    <phoneticPr fontId="1"/>
  </si>
  <si>
    <t>１日当たりの協力金額</t>
    <rPh sb="1" eb="2">
      <t>ヒ</t>
    </rPh>
    <rPh sb="2" eb="3">
      <t>ア</t>
    </rPh>
    <rPh sb="6" eb="10">
      <t>キョウリョクキンガク</t>
    </rPh>
    <phoneticPr fontId="8"/>
  </si>
  <si>
    <t>※25,000円/日より多い額を申請する店舗ごとに作成してください。</t>
    <phoneticPr fontId="1"/>
  </si>
  <si>
    <t>⑥</t>
    <phoneticPr fontId="3"/>
  </si>
  <si>
    <t>R元（①）１日当たりの売上金額</t>
    <rPh sb="1" eb="2">
      <t>モト</t>
    </rPh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</si>
  <si>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R2（②）１日当たりの売上金額</t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</si>
  <si>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基準となる１日当たりの売上金額</t>
    <rPh sb="0" eb="2">
      <t>キジュン</t>
    </rPh>
    <rPh sb="11" eb="13">
      <t>ウリアゲ</t>
    </rPh>
    <phoneticPr fontId="8"/>
  </si>
  <si>
    <t>②</t>
    <phoneticPr fontId="1"/>
  </si>
  <si>
    <t>③</t>
    <phoneticPr fontId="1"/>
  </si>
  <si>
    <t>④</t>
    <phoneticPr fontId="1"/>
  </si>
  <si>
    <t>③と④の大きい方</t>
    <rPh sb="4" eb="5">
      <t>オオ</t>
    </rPh>
    <rPh sb="7" eb="8">
      <t>ホウ</t>
    </rPh>
    <phoneticPr fontId="1"/>
  </si>
  <si>
    <t>⑤</t>
    <phoneticPr fontId="1"/>
  </si>
  <si>
    <t>令和元年又は令和２年５月の売上高÷31日（⑤）×0.3
　・計算の結果、75,000円を上回る場合は75,000円（上限）
　・計算の結果、25,000円を下回る場合は25,000円（下限）
　・千円未満の端数は切り上げ</t>
    <phoneticPr fontId="1"/>
  </si>
  <si>
    <t>⑥</t>
    <phoneticPr fontId="1"/>
  </si>
  <si>
    <t>※①又は②又は両欄に入力</t>
    <rPh sb="2" eb="3">
      <t>マタ</t>
    </rPh>
    <rPh sb="5" eb="6">
      <t>マタ</t>
    </rPh>
    <rPh sb="7" eb="8">
      <t>リョウ</t>
    </rPh>
    <rPh sb="8" eb="9">
      <t>ラン</t>
    </rPh>
    <rPh sb="10" eb="12">
      <t>ニュウリョク</t>
    </rPh>
    <phoneticPr fontId="1"/>
  </si>
  <si>
    <t>R元年度（①）１日当たりの売上金額</t>
    <rPh sb="1" eb="2">
      <t>モト</t>
    </rPh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</si>
  <si>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R2年度（②）１日当たりの売上金額</t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</si>
  <si>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Ｒ元年度　年間売上高</t>
    <rPh sb="1" eb="3">
      <t>モトネン</t>
    </rPh>
    <rPh sb="3" eb="4">
      <t>ド</t>
    </rPh>
    <rPh sb="5" eb="7">
      <t>ネンカン</t>
    </rPh>
    <rPh sb="7" eb="9">
      <t>ウリアゲ</t>
    </rPh>
    <rPh sb="9" eb="10">
      <t>ダカ</t>
    </rPh>
    <phoneticPr fontId="1"/>
  </si>
  <si>
    <t>Ｒ２年度　年間売上高</t>
    <rPh sb="3" eb="4">
      <t>ド</t>
    </rPh>
    <rPh sb="5" eb="7">
      <t>ネンカン</t>
    </rPh>
    <phoneticPr fontId="1"/>
  </si>
  <si>
    <t>Ｒ元年５月売上高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</si>
  <si>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Ｒ２年５月売上高</t>
    <phoneticPr fontId="1"/>
  </si>
  <si>
    <t>【協力金の計算】　※売上高は、消費税及び地方消費税を除いた額としてください。</t>
    <rPh sb="1" eb="4">
      <t>キョウリョクキン</t>
    </rPh>
    <rPh sb="5" eb="7">
      <t>ケイサン</t>
    </rPh>
    <rPh sb="10" eb="13">
      <t>ウリアゲダカ</t>
    </rPh>
    <rPh sb="15" eb="19">
      <t>ショウヒゼイオヨ</t>
    </rPh>
    <rPh sb="20" eb="25">
      <t>チホウショウヒゼイ</t>
    </rPh>
    <rPh sb="26" eb="27">
      <t>ノゾ</t>
    </rPh>
    <rPh sb="29" eb="30">
      <t>ガク</t>
    </rPh>
    <phoneticPr fontId="1"/>
  </si>
  <si>
    <t>①÷31日
※１円未満の端数は切り上げ</t>
    <rPh sb="4" eb="5">
      <t>ニチ</t>
    </rPh>
    <phoneticPr fontId="8"/>
  </si>
  <si>
    <t>②÷31日
※１円未満の端数は切り上げ</t>
    <rPh sb="4" eb="5">
      <t>ニチ</t>
    </rPh>
    <phoneticPr fontId="1"/>
  </si>
  <si>
    <t>①÷366日
※１円未満の端数は切り上げ</t>
    <rPh sb="5" eb="6">
      <t>ニチ</t>
    </rPh>
    <phoneticPr fontId="8"/>
  </si>
  <si>
    <t>②÷365日
※１円未満の端数は切り上げ</t>
    <rPh sb="5" eb="6">
      <t>ニチ</t>
    </rPh>
    <phoneticPr fontId="1"/>
  </si>
  <si>
    <t>１日当たりの協力金額×12日</t>
    <phoneticPr fontId="1"/>
  </si>
  <si>
    <t>Ｒ元.5.20～Ｒ元.5.31売上高</t>
    <rPh sb="1" eb="2">
      <t>モト</t>
    </rPh>
    <rPh sb="9" eb="10">
      <t>モト</t>
    </rPh>
    <rPh sb="15" eb="18">
      <t>ウリアゲダカ</t>
    </rPh>
    <phoneticPr fontId="1"/>
  </si>
  <si>
    <t>Ｒ2.5.20～Ｒ2.5.31売上高</t>
    <rPh sb="15" eb="18">
      <t>ウリアゲダカ</t>
    </rPh>
    <phoneticPr fontId="1"/>
  </si>
  <si>
    <t>①÷12日
※１円未満の端数は切り上げ</t>
    <rPh sb="4" eb="5">
      <t>ニチ</t>
    </rPh>
    <phoneticPr fontId="1"/>
  </si>
  <si>
    <t>②÷12日
※１円未満の端数は切り上げ</t>
    <rPh sb="4" eb="5">
      <t>ニチ</t>
    </rPh>
    <phoneticPr fontId="1"/>
  </si>
  <si>
    <t>令和元年又は令和２年5月20日～５月31日の売上高÷12日（⑤）×0.3
　・計算の結果、75,000円を上回る場合は75,000円（上限）
　・計算の結果、25,000円を下回る場合は25,000円（下限）
　・千円未満の端数は切り上げ</t>
    <rPh sb="11" eb="12">
      <t>ガツ</t>
    </rPh>
    <rPh sb="14" eb="15">
      <t>ニチ</t>
    </rPh>
    <rPh sb="17" eb="18">
      <t>ガツ</t>
    </rPh>
    <rPh sb="20" eb="21">
      <t>ニチ</t>
    </rPh>
    <phoneticPr fontId="1"/>
  </si>
  <si>
    <t>１日当たりの協力金額（⑥）×12日</t>
    <phoneticPr fontId="1"/>
  </si>
  <si>
    <t>令和元年度売上高÷366日又は令和２年度の売上高÷365日（⑤）×0.3
　・計算の結果、75,000円を上回る場合は75,000円（上限）
　・計算の結果、25,000円を下回る場合は25,000円（下限）
　・千円未満の端数は切り上げ</t>
    <rPh sb="4" eb="5">
      <t>ド</t>
    </rPh>
    <rPh sb="5" eb="8">
      <t>ウリアゲダカ</t>
    </rPh>
    <rPh sb="12" eb="13">
      <t>ニチ</t>
    </rPh>
    <rPh sb="19" eb="20">
      <t>ド</t>
    </rPh>
    <phoneticPr fontId="1"/>
  </si>
  <si>
    <t>5/20～5/31</t>
  </si>
  <si>
    <t>第２弾協力金対象期間</t>
    <rPh sb="0" eb="1">
      <t>ダイ</t>
    </rPh>
    <rPh sb="2" eb="3">
      <t>ダン</t>
    </rPh>
    <rPh sb="3" eb="6">
      <t>キョウリョクキン</t>
    </rPh>
    <rPh sb="6" eb="10">
      <t>タイショウキカン</t>
    </rPh>
    <phoneticPr fontId="3"/>
  </si>
  <si>
    <t>※月単位方式、時短要請期間方式で算出できない場合のみ使用</t>
    <rPh sb="1" eb="6">
      <t>ツキタンイホウシキ</t>
    </rPh>
    <rPh sb="7" eb="15">
      <t>ジタンヨウセイキカンホウシキ</t>
    </rPh>
    <rPh sb="16" eb="18">
      <t>サンシュツ</t>
    </rPh>
    <rPh sb="22" eb="24">
      <t>バアイ</t>
    </rPh>
    <rPh sb="26" eb="2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</si>
</sst>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7" xfId="0" applyFont="1" applyBorder="1" applyProtection="1">
      <alignment vertical="center"/>
    </xf>
    <xf numFmtId="0" fontId="9" fillId="0" borderId="0" xfId="0" applyFont="1" applyProtection="1">
      <alignment vertical="center"/>
    </xf>
    <xf numFmtId="38" fontId="5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4" fillId="0" borderId="1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top"/>
    </xf>
    <xf numFmtId="38" fontId="4" fillId="0" borderId="0" xfId="2" applyFont="1" applyFill="1" applyBorder="1" applyAlignment="1" applyProtection="1">
      <alignment horizontal="right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7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4" fillId="0" borderId="3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4" xfId="0" applyFont="1" applyFill="1" applyBorder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176" fontId="4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38" fontId="4" fillId="2" borderId="5" xfId="2" applyFont="1" applyFill="1" applyBorder="1" applyAlignment="1" applyProtection="1">
      <alignment horizontal="right" vertical="center"/>
      <protection locked="0" hidden="1"/>
    </xf>
    <xf numFmtId="38" fontId="4" fillId="2" borderId="6" xfId="2" applyFont="1" applyFill="1" applyBorder="1" applyAlignment="1" applyProtection="1">
      <alignment horizontal="right" vertical="center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4" xfId="0" applyFont="1" applyFill="1" applyBorder="1" applyAlignment="1" applyProtection="1">
      <alignment horizontal="left" vertical="center" shrinkToFit="1"/>
      <protection locked="0"/>
    </xf>
    <xf numFmtId="38" fontId="4" fillId="2" borderId="8" xfId="2" applyFont="1" applyFill="1" applyBorder="1" applyAlignment="1" applyProtection="1">
      <alignment horizontal="right" vertical="center"/>
      <protection locked="0" hidden="1"/>
    </xf>
    <xf numFmtId="38" fontId="4" fillId="2" borderId="9" xfId="2" applyFont="1" applyFill="1" applyBorder="1" applyAlignment="1" applyProtection="1">
      <alignment horizontal="right" vertical="center"/>
      <protection locked="0" hidden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38" fontId="4" fillId="0" borderId="2" xfId="2" applyFont="1" applyFill="1" applyBorder="1" applyAlignment="1" applyProtection="1">
      <alignment vertical="center"/>
      <protection hidden="1"/>
    </xf>
    <xf numFmtId="38" fontId="4" fillId="0" borderId="3" xfId="2" applyFont="1" applyFill="1" applyBorder="1" applyAlignment="1" applyProtection="1">
      <alignment vertical="center"/>
      <protection hidden="1"/>
    </xf>
    <xf numFmtId="38" fontId="4" fillId="0" borderId="2" xfId="2" applyFont="1" applyFill="1" applyBorder="1" applyAlignment="1" applyProtection="1">
      <alignment horizontal="right" vertical="center"/>
      <protection hidden="1"/>
    </xf>
    <xf numFmtId="38" fontId="4" fillId="0" borderId="3" xfId="2" applyFont="1" applyFill="1" applyBorder="1" applyAlignment="1" applyProtection="1">
      <alignment horizontal="right" vertical="center"/>
      <protection hidden="1"/>
    </xf>
    <xf numFmtId="0" fontId="21" fillId="0" borderId="3" xfId="0" applyFont="1" applyFill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vertical="center"/>
    </xf>
    <xf numFmtId="177" fontId="4" fillId="0" borderId="5" xfId="2" applyNumberFormat="1" applyFont="1" applyFill="1" applyBorder="1" applyAlignment="1" applyProtection="1">
      <alignment vertical="center"/>
      <protection hidden="1"/>
    </xf>
    <xf numFmtId="177" fontId="4" fillId="0" borderId="6" xfId="2" applyNumberFormat="1" applyFont="1" applyFill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21" fillId="0" borderId="3" xfId="0" applyFont="1" applyFill="1" applyBorder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center" wrapText="1"/>
    </xf>
    <xf numFmtId="177" fontId="4" fillId="0" borderId="12" xfId="2" applyNumberFormat="1" applyFont="1" applyFill="1" applyBorder="1" applyAlignment="1" applyProtection="1">
      <alignment vertical="center"/>
      <protection hidden="1"/>
    </xf>
    <xf numFmtId="177" fontId="4" fillId="0" borderId="13" xfId="2" applyNumberFormat="1" applyFont="1" applyFill="1" applyBorder="1" applyAlignment="1" applyProtection="1">
      <alignment vertical="center"/>
      <protection hidden="1"/>
    </xf>
    <xf numFmtId="38" fontId="4" fillId="3" borderId="5" xfId="2" applyFont="1" applyFill="1" applyBorder="1" applyAlignment="1" applyProtection="1">
      <alignment horizontal="right" vertical="center"/>
      <protection locked="0" hidden="1"/>
    </xf>
    <xf numFmtId="38" fontId="4" fillId="3" borderId="6" xfId="2" applyFont="1" applyFill="1" applyBorder="1" applyAlignment="1" applyProtection="1">
      <alignment horizontal="right" vertical="center"/>
      <protection locked="0" hidden="1"/>
    </xf>
    <xf numFmtId="0" fontId="19" fillId="3" borderId="2" xfId="0" applyFont="1" applyFill="1" applyBorder="1" applyAlignment="1" applyProtection="1">
      <alignment horizontal="left" vertical="center" shrinkToFit="1"/>
      <protection locked="0"/>
    </xf>
    <xf numFmtId="0" fontId="19" fillId="3" borderId="3" xfId="0" applyFont="1" applyFill="1" applyBorder="1" applyAlignment="1" applyProtection="1">
      <alignment horizontal="left" vertical="center" shrinkToFit="1"/>
      <protection locked="0"/>
    </xf>
    <xf numFmtId="0" fontId="19" fillId="3" borderId="4" xfId="0" applyFont="1" applyFill="1" applyBorder="1" applyAlignment="1" applyProtection="1">
      <alignment horizontal="left" vertical="center" shrinkToFit="1"/>
      <protection locked="0"/>
    </xf>
    <xf numFmtId="38" fontId="4" fillId="3" borderId="8" xfId="2" applyFont="1" applyFill="1" applyBorder="1" applyAlignment="1" applyProtection="1">
      <alignment horizontal="right" vertical="center"/>
      <protection locked="0" hidden="1"/>
    </xf>
    <xf numFmtId="38" fontId="4" fillId="3" borderId="9" xfId="2" applyFont="1" applyFill="1" applyBorder="1" applyAlignment="1" applyProtection="1">
      <alignment horizontal="right" vertical="center"/>
      <protection locked="0" hidden="1"/>
    </xf>
    <xf numFmtId="0" fontId="21" fillId="0" borderId="0" xfId="0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8" fontId="4" fillId="0" borderId="2" xfId="2" applyFont="1" applyBorder="1" applyAlignment="1" applyProtection="1">
      <alignment horizontal="right" vertical="center"/>
      <protection hidden="1"/>
    </xf>
    <xf numFmtId="38" fontId="4" fillId="0" borderId="3" xfId="2" applyFont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top" wrapText="1"/>
    </xf>
    <xf numFmtId="177" fontId="4" fillId="0" borderId="5" xfId="2" applyNumberFormat="1" applyFont="1" applyBorder="1" applyAlignment="1" applyProtection="1">
      <alignment vertical="center"/>
      <protection hidden="1"/>
    </xf>
    <xf numFmtId="177" fontId="4" fillId="0" borderId="6" xfId="2" applyNumberFormat="1" applyFont="1" applyBorder="1" applyAlignment="1" applyProtection="1">
      <alignment vertical="center"/>
      <protection hidden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（月単位方式）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（時短要請期間方式）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48505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（年度平均方式）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8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5" t="s">
        <v>41</v>
      </c>
      <c r="D3" s="66"/>
      <c r="E3" s="67" t="s">
        <v>40</v>
      </c>
      <c r="F3" s="68"/>
      <c r="G3" s="69"/>
    </row>
    <row r="4" spans="1:12" s="9" customFormat="1" ht="21" x14ac:dyDescent="0.15">
      <c r="A4" s="6"/>
      <c r="B4" s="7"/>
      <c r="C4" s="8"/>
      <c r="D4" s="59"/>
      <c r="E4" s="59"/>
      <c r="F4" s="59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7" t="s">
        <v>0</v>
      </c>
      <c r="D8" s="60"/>
      <c r="E8" s="61"/>
      <c r="F8" s="61"/>
      <c r="G8" s="62"/>
    </row>
    <row r="9" spans="1:12" ht="24" x14ac:dyDescent="0.15">
      <c r="B9" s="3"/>
      <c r="C9" s="27"/>
      <c r="D9" s="28"/>
      <c r="E9" s="28"/>
      <c r="F9" s="28"/>
      <c r="G9" s="28"/>
    </row>
    <row r="10" spans="1:12" s="9" customFormat="1" ht="21.75" thickBot="1" x14ac:dyDescent="0.2">
      <c r="A10" s="23" t="s">
        <v>27</v>
      </c>
      <c r="B10" s="7"/>
      <c r="C10" s="8"/>
      <c r="D10" s="55"/>
      <c r="E10" s="55"/>
      <c r="F10" s="55"/>
    </row>
    <row r="11" spans="1:12" s="11" customFormat="1" ht="28.5" customHeight="1" thickBot="1" x14ac:dyDescent="0.2">
      <c r="A11" s="33" t="s">
        <v>1</v>
      </c>
      <c r="B11" s="50" t="s">
        <v>25</v>
      </c>
      <c r="C11" s="51"/>
      <c r="D11" s="52" t="s">
        <v>5</v>
      </c>
      <c r="E11" s="63"/>
      <c r="F11" s="64"/>
      <c r="G11" s="24" t="s">
        <v>2</v>
      </c>
      <c r="H11" s="11" t="s">
        <v>3</v>
      </c>
      <c r="I11" s="13"/>
    </row>
    <row r="12" spans="1:12" s="11" customFormat="1" ht="29.25" thickBot="1" x14ac:dyDescent="0.2">
      <c r="A12" s="33" t="s">
        <v>13</v>
      </c>
      <c r="B12" s="50" t="s">
        <v>26</v>
      </c>
      <c r="C12" s="51"/>
      <c r="D12" s="52" t="s">
        <v>6</v>
      </c>
      <c r="E12" s="57"/>
      <c r="F12" s="58"/>
      <c r="G12" s="12" t="s">
        <v>2</v>
      </c>
      <c r="I12" s="13"/>
    </row>
    <row r="13" spans="1:12" s="11" customFormat="1" ht="37.5" customHeight="1" x14ac:dyDescent="0.15">
      <c r="A13" s="33"/>
      <c r="B13" s="53" t="s">
        <v>20</v>
      </c>
      <c r="C13" s="20"/>
      <c r="D13" s="20"/>
      <c r="E13" s="26"/>
      <c r="F13" s="26"/>
      <c r="G13" s="19"/>
      <c r="I13" s="13"/>
    </row>
    <row r="14" spans="1:12" s="32" customFormat="1" ht="28.5" x14ac:dyDescent="0.15">
      <c r="A14" s="36" t="s">
        <v>14</v>
      </c>
      <c r="B14" s="71" t="s">
        <v>10</v>
      </c>
      <c r="C14" s="72"/>
      <c r="D14" s="73"/>
      <c r="E14" s="74">
        <f>ROUNDUP(E11/31,0)</f>
        <v>0</v>
      </c>
      <c r="F14" s="75"/>
      <c r="G14" s="29" t="s">
        <v>2</v>
      </c>
      <c r="H14" s="32" t="s">
        <v>3</v>
      </c>
      <c r="L14" s="45"/>
    </row>
    <row r="15" spans="1:12" s="32" customFormat="1" ht="45" customHeight="1" x14ac:dyDescent="0.15">
      <c r="A15" s="36"/>
      <c r="B15" s="78" t="s">
        <v>28</v>
      </c>
      <c r="C15" s="78"/>
      <c r="D15" s="78"/>
      <c r="E15" s="34"/>
      <c r="F15" s="34"/>
      <c r="G15" s="35"/>
      <c r="L15" s="45"/>
    </row>
    <row r="16" spans="1:12" s="32" customFormat="1" ht="28.5" x14ac:dyDescent="0.15">
      <c r="A16" s="36" t="s">
        <v>15</v>
      </c>
      <c r="B16" s="71" t="s">
        <v>11</v>
      </c>
      <c r="C16" s="72"/>
      <c r="D16" s="73"/>
      <c r="E16" s="74">
        <f>ROUNDUP(E12/31,0)</f>
        <v>0</v>
      </c>
      <c r="F16" s="75"/>
      <c r="G16" s="29" t="s">
        <v>2</v>
      </c>
      <c r="H16" s="32" t="s">
        <v>3</v>
      </c>
      <c r="L16" s="45"/>
    </row>
    <row r="17" spans="1:12" s="32" customFormat="1" ht="45" customHeight="1" x14ac:dyDescent="0.15">
      <c r="A17" s="36"/>
      <c r="B17" s="78" t="s">
        <v>29</v>
      </c>
      <c r="C17" s="78"/>
      <c r="D17" s="78"/>
      <c r="E17" s="30"/>
      <c r="F17" s="30"/>
      <c r="G17" s="8"/>
      <c r="L17" s="45"/>
    </row>
    <row r="18" spans="1:12" s="32" customFormat="1" ht="28.5" x14ac:dyDescent="0.15">
      <c r="A18" s="36" t="s">
        <v>17</v>
      </c>
      <c r="B18" s="71" t="s">
        <v>12</v>
      </c>
      <c r="C18" s="72"/>
      <c r="D18" s="72"/>
      <c r="E18" s="76">
        <f>MAX(E14:F16)</f>
        <v>0</v>
      </c>
      <c r="F18" s="77"/>
      <c r="G18" s="29" t="s">
        <v>2</v>
      </c>
      <c r="L18" s="45"/>
    </row>
    <row r="19" spans="1:12" s="32" customFormat="1" ht="37.5" customHeight="1" x14ac:dyDescent="0.15">
      <c r="A19" s="36"/>
      <c r="B19" s="54" t="s">
        <v>16</v>
      </c>
    </row>
    <row r="20" spans="1:12" s="32" customFormat="1" ht="28.5" x14ac:dyDescent="0.15">
      <c r="A20" s="36" t="s">
        <v>19</v>
      </c>
      <c r="B20" s="80" t="s">
        <v>7</v>
      </c>
      <c r="C20" s="81"/>
      <c r="D20" s="81"/>
      <c r="E20" s="76">
        <f>IF(E18*0.3&lt;25000,25000,IF(E18*0.3&gt;75000,75000,ROUNDUP(E18*0.3,-3)))</f>
        <v>25000</v>
      </c>
      <c r="F20" s="77"/>
      <c r="G20" s="29" t="s">
        <v>2</v>
      </c>
      <c r="I20" s="46"/>
      <c r="K20" s="45"/>
    </row>
    <row r="21" spans="1:12" s="32" customFormat="1" ht="95.25" customHeight="1" thickBot="1" x14ac:dyDescent="0.2">
      <c r="A21" s="36"/>
      <c r="B21" s="82" t="s">
        <v>18</v>
      </c>
      <c r="C21" s="82"/>
      <c r="D21" s="82"/>
      <c r="E21" s="82"/>
      <c r="F21" s="82"/>
      <c r="G21" s="82"/>
    </row>
    <row r="22" spans="1:12" s="32" customFormat="1" ht="29.25" thickBot="1" x14ac:dyDescent="0.2">
      <c r="A22" s="36"/>
      <c r="B22" s="80" t="s">
        <v>4</v>
      </c>
      <c r="C22" s="81"/>
      <c r="D22" s="83"/>
      <c r="E22" s="84">
        <f>E20*12</f>
        <v>300000</v>
      </c>
      <c r="F22" s="85"/>
      <c r="G22" s="31" t="s">
        <v>2</v>
      </c>
      <c r="I22" s="70"/>
      <c r="J22" s="70"/>
      <c r="K22" s="70"/>
    </row>
    <row r="23" spans="1:12" ht="21" x14ac:dyDescent="0.15">
      <c r="A23" s="49"/>
      <c r="B23" s="79" t="s">
        <v>38</v>
      </c>
      <c r="C23" s="79"/>
      <c r="D23" s="79"/>
      <c r="E23" s="79"/>
      <c r="F23" s="79"/>
      <c r="G23" s="79"/>
    </row>
    <row r="24" spans="1:12" ht="14.25" x14ac:dyDescent="0.15">
      <c r="B24" s="15"/>
    </row>
    <row r="25" spans="1:12" ht="14.25" x14ac:dyDescent="0.15">
      <c r="B25" s="15"/>
    </row>
    <row r="26" spans="1:12" ht="14.25" x14ac:dyDescent="0.15">
      <c r="B26" s="15"/>
    </row>
    <row r="27" spans="1:12" ht="14.25" x14ac:dyDescent="0.15">
      <c r="B27" s="16"/>
      <c r="C27" s="16"/>
      <c r="D27" s="16"/>
      <c r="E27" s="16"/>
      <c r="F27" s="16"/>
      <c r="G27" s="16"/>
      <c r="H27" s="16"/>
    </row>
    <row r="28" spans="1:12" ht="14.25" x14ac:dyDescent="0.15">
      <c r="B28" s="16"/>
      <c r="C28" s="16"/>
      <c r="D28" s="16"/>
      <c r="E28" s="16"/>
      <c r="F28" s="16"/>
      <c r="G28" s="16"/>
      <c r="H28" s="16"/>
    </row>
    <row r="29" spans="1:12" ht="13.5" x14ac:dyDescent="0.15"/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B23:G23"/>
    <mergeCell ref="B20:D20"/>
    <mergeCell ref="E20:F20"/>
    <mergeCell ref="B21:G21"/>
    <mergeCell ref="B22:D22"/>
    <mergeCell ref="E22:F22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E12:F12"/>
    <mergeCell ref="D4:F4"/>
    <mergeCell ref="D8:G8"/>
    <mergeCell ref="E11:F11"/>
    <mergeCell ref="C3:D3"/>
    <mergeCell ref="E3:G3"/>
  </mergeCells>
  <phoneticPr fontId="1"/>
  <dataValidations count="1">
    <dataValidation allowBlank="1" showInputMessage="1" showErrorMessage="1" prompt="消費税を除いた額" sqref="E11:F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8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5" t="s">
        <v>41</v>
      </c>
      <c r="D3" s="66"/>
      <c r="E3" s="67" t="s">
        <v>40</v>
      </c>
      <c r="F3" s="68"/>
      <c r="G3" s="69"/>
    </row>
    <row r="4" spans="1:12" s="9" customFormat="1" ht="21" x14ac:dyDescent="0.15">
      <c r="A4" s="6"/>
      <c r="B4" s="7"/>
      <c r="C4" s="8"/>
      <c r="D4" s="59"/>
      <c r="E4" s="59"/>
      <c r="F4" s="59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7" t="s">
        <v>0</v>
      </c>
      <c r="D8" s="60"/>
      <c r="E8" s="61"/>
      <c r="F8" s="61"/>
      <c r="G8" s="62"/>
    </row>
    <row r="9" spans="1:12" ht="24" x14ac:dyDescent="0.15">
      <c r="B9" s="3"/>
      <c r="C9" s="27"/>
      <c r="D9" s="28"/>
      <c r="E9" s="28"/>
      <c r="F9" s="28"/>
      <c r="G9" s="28"/>
    </row>
    <row r="10" spans="1:12" s="9" customFormat="1" ht="21.75" thickBot="1" x14ac:dyDescent="0.2">
      <c r="A10" s="23" t="s">
        <v>27</v>
      </c>
      <c r="B10" s="7"/>
      <c r="C10" s="8"/>
      <c r="D10" s="55"/>
      <c r="E10" s="55"/>
      <c r="F10" s="55"/>
    </row>
    <row r="11" spans="1:12" s="11" customFormat="1" ht="28.5" customHeight="1" thickBot="1" x14ac:dyDescent="0.2">
      <c r="A11" s="33" t="s">
        <v>1</v>
      </c>
      <c r="B11" s="86" t="s">
        <v>33</v>
      </c>
      <c r="C11" s="87"/>
      <c r="D11" s="52" t="s">
        <v>5</v>
      </c>
      <c r="E11" s="63"/>
      <c r="F11" s="64"/>
      <c r="G11" s="24" t="s">
        <v>2</v>
      </c>
      <c r="H11" s="11" t="s">
        <v>3</v>
      </c>
      <c r="I11" s="13"/>
    </row>
    <row r="12" spans="1:12" s="11" customFormat="1" ht="29.25" thickBot="1" x14ac:dyDescent="0.2">
      <c r="A12" s="33" t="s">
        <v>13</v>
      </c>
      <c r="B12" s="50" t="s">
        <v>34</v>
      </c>
      <c r="C12" s="51"/>
      <c r="D12" s="52" t="s">
        <v>6</v>
      </c>
      <c r="E12" s="57"/>
      <c r="F12" s="58"/>
      <c r="G12" s="12" t="s">
        <v>2</v>
      </c>
      <c r="I12" s="13"/>
    </row>
    <row r="13" spans="1:12" s="11" customFormat="1" ht="33.75" customHeight="1" x14ac:dyDescent="0.15">
      <c r="A13" s="33"/>
      <c r="B13" s="53" t="s">
        <v>20</v>
      </c>
      <c r="C13" s="20"/>
      <c r="D13" s="20"/>
      <c r="E13" s="26"/>
      <c r="F13" s="26"/>
      <c r="G13" s="19"/>
      <c r="I13" s="13"/>
    </row>
    <row r="14" spans="1:12" s="11" customFormat="1" ht="28.5" x14ac:dyDescent="0.15">
      <c r="A14" s="36" t="s">
        <v>14</v>
      </c>
      <c r="B14" s="71" t="s">
        <v>10</v>
      </c>
      <c r="C14" s="72"/>
      <c r="D14" s="73"/>
      <c r="E14" s="74">
        <f>ROUNDUP(E11/12,0)</f>
        <v>0</v>
      </c>
      <c r="F14" s="75"/>
      <c r="G14" s="29" t="s">
        <v>2</v>
      </c>
      <c r="H14" s="11" t="s">
        <v>3</v>
      </c>
      <c r="L14" s="14"/>
    </row>
    <row r="15" spans="1:12" s="11" customFormat="1" ht="45.75" customHeight="1" x14ac:dyDescent="0.15">
      <c r="A15" s="36"/>
      <c r="B15" s="78" t="s">
        <v>35</v>
      </c>
      <c r="C15" s="90"/>
      <c r="D15" s="90"/>
      <c r="E15" s="34"/>
      <c r="F15" s="34"/>
      <c r="G15" s="35"/>
      <c r="L15" s="14"/>
    </row>
    <row r="16" spans="1:12" s="11" customFormat="1" ht="28.5" x14ac:dyDescent="0.15">
      <c r="A16" s="36" t="s">
        <v>15</v>
      </c>
      <c r="B16" s="71" t="s">
        <v>11</v>
      </c>
      <c r="C16" s="72"/>
      <c r="D16" s="73"/>
      <c r="E16" s="74">
        <f>ROUNDUP(E12/12,0)</f>
        <v>0</v>
      </c>
      <c r="F16" s="75"/>
      <c r="G16" s="29" t="s">
        <v>2</v>
      </c>
      <c r="H16" s="11" t="s">
        <v>3</v>
      </c>
      <c r="L16" s="14"/>
    </row>
    <row r="17" spans="1:12" s="11" customFormat="1" ht="45.75" customHeight="1" x14ac:dyDescent="0.15">
      <c r="A17" s="36"/>
      <c r="B17" s="78" t="s">
        <v>36</v>
      </c>
      <c r="C17" s="78"/>
      <c r="D17" s="78"/>
      <c r="E17" s="30"/>
      <c r="F17" s="30"/>
      <c r="G17" s="8"/>
      <c r="L17" s="14"/>
    </row>
    <row r="18" spans="1:12" s="11" customFormat="1" ht="28.5" x14ac:dyDescent="0.15">
      <c r="A18" s="36" t="s">
        <v>17</v>
      </c>
      <c r="B18" s="71" t="s">
        <v>12</v>
      </c>
      <c r="C18" s="72"/>
      <c r="D18" s="72"/>
      <c r="E18" s="76">
        <f>MAX(E14:F16)</f>
        <v>0</v>
      </c>
      <c r="F18" s="77"/>
      <c r="G18" s="29" t="s">
        <v>2</v>
      </c>
      <c r="L18" s="14"/>
    </row>
    <row r="19" spans="1:12" s="11" customFormat="1" ht="33.75" customHeight="1" x14ac:dyDescent="0.15">
      <c r="A19" s="36"/>
      <c r="B19" s="54" t="s">
        <v>16</v>
      </c>
      <c r="C19" s="32"/>
      <c r="D19" s="32"/>
      <c r="E19" s="32"/>
      <c r="F19" s="32"/>
      <c r="G19" s="32"/>
    </row>
    <row r="20" spans="1:12" s="11" customFormat="1" ht="28.5" x14ac:dyDescent="0.15">
      <c r="A20" s="36" t="s">
        <v>9</v>
      </c>
      <c r="B20" s="80" t="s">
        <v>7</v>
      </c>
      <c r="C20" s="81"/>
      <c r="D20" s="81"/>
      <c r="E20" s="76">
        <f>IF(E18*0.3&lt;25000,25000,IF(E18*0.3&gt;75000,75000,ROUNDUP(E18*0.3,-3)))</f>
        <v>25000</v>
      </c>
      <c r="F20" s="77"/>
      <c r="G20" s="29" t="s">
        <v>2</v>
      </c>
      <c r="I20" s="13"/>
      <c r="K20" s="14"/>
    </row>
    <row r="21" spans="1:12" s="11" customFormat="1" ht="95.25" customHeight="1" thickBot="1" x14ac:dyDescent="0.2">
      <c r="A21" s="36"/>
      <c r="B21" s="82" t="s">
        <v>37</v>
      </c>
      <c r="C21" s="82"/>
      <c r="D21" s="82"/>
      <c r="E21" s="82"/>
      <c r="F21" s="82"/>
      <c r="G21" s="82"/>
    </row>
    <row r="22" spans="1:12" s="11" customFormat="1" ht="30" thickTop="1" thickBot="1" x14ac:dyDescent="0.2">
      <c r="A22" s="36"/>
      <c r="B22" s="80" t="s">
        <v>4</v>
      </c>
      <c r="C22" s="81"/>
      <c r="D22" s="81"/>
      <c r="E22" s="92">
        <f>E20*12</f>
        <v>300000</v>
      </c>
      <c r="F22" s="93"/>
      <c r="G22" s="48" t="s">
        <v>2</v>
      </c>
      <c r="I22" s="88"/>
      <c r="J22" s="89"/>
      <c r="K22" s="89"/>
    </row>
    <row r="23" spans="1:12" s="44" customFormat="1" ht="18" thickTop="1" x14ac:dyDescent="0.15">
      <c r="A23" s="43"/>
      <c r="B23" s="91" t="s">
        <v>32</v>
      </c>
      <c r="C23" s="91"/>
      <c r="D23" s="91"/>
      <c r="E23" s="91"/>
      <c r="F23" s="91"/>
      <c r="G23" s="91"/>
    </row>
    <row r="24" spans="1:12" ht="21" x14ac:dyDescent="0.15">
      <c r="A24" s="42"/>
      <c r="B24" s="39"/>
      <c r="C24" s="40"/>
      <c r="D24" s="40"/>
      <c r="E24" s="40"/>
      <c r="F24" s="40"/>
      <c r="G24" s="40"/>
    </row>
    <row r="25" spans="1:12" ht="14.25" x14ac:dyDescent="0.15">
      <c r="A25" s="38"/>
      <c r="B25" s="39"/>
      <c r="C25" s="40"/>
      <c r="D25" s="40"/>
      <c r="E25" s="40"/>
      <c r="F25" s="40"/>
      <c r="G25" s="40"/>
    </row>
    <row r="26" spans="1:12" ht="14.25" x14ac:dyDescent="0.15">
      <c r="A26" s="38"/>
      <c r="B26" s="39"/>
      <c r="C26" s="40"/>
      <c r="D26" s="40"/>
      <c r="E26" s="40"/>
      <c r="F26" s="40"/>
      <c r="G26" s="40"/>
    </row>
    <row r="27" spans="1:12" ht="14.25" x14ac:dyDescent="0.15">
      <c r="A27" s="38"/>
      <c r="B27" s="41"/>
      <c r="C27" s="41"/>
      <c r="D27" s="41"/>
      <c r="E27" s="41"/>
      <c r="F27" s="41"/>
      <c r="G27" s="41"/>
      <c r="H27" s="16"/>
    </row>
    <row r="28" spans="1:12" ht="14.25" x14ac:dyDescent="0.15">
      <c r="A28" s="38"/>
      <c r="B28" s="41"/>
      <c r="C28" s="41"/>
      <c r="D28" s="41"/>
      <c r="E28" s="41"/>
      <c r="F28" s="41"/>
      <c r="G28" s="41"/>
      <c r="H28" s="16"/>
    </row>
    <row r="29" spans="1:12" ht="13.5" x14ac:dyDescent="0.15">
      <c r="A29" s="38"/>
      <c r="B29" s="40"/>
      <c r="C29" s="40"/>
      <c r="D29" s="40"/>
      <c r="E29" s="40"/>
      <c r="F29" s="40"/>
      <c r="G29" s="40"/>
    </row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2">
    <mergeCell ref="B23:G23"/>
    <mergeCell ref="B20:D20"/>
    <mergeCell ref="E20:F20"/>
    <mergeCell ref="B21:G21"/>
    <mergeCell ref="B22:D22"/>
    <mergeCell ref="E22:F22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E12:F12"/>
    <mergeCell ref="D4:F4"/>
    <mergeCell ref="D8:G8"/>
    <mergeCell ref="E11:F11"/>
    <mergeCell ref="C3:D3"/>
    <mergeCell ref="E3:G3"/>
    <mergeCell ref="B11:C11"/>
  </mergeCells>
  <phoneticPr fontId="1"/>
  <dataValidations count="1">
    <dataValidation allowBlank="1" showInputMessage="1" showErrorMessage="1" prompt="消費税を除いた額" sqref="E11:F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D10" sqref="D10:G10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8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65" t="s">
        <v>41</v>
      </c>
      <c r="D3" s="66"/>
      <c r="E3" s="67" t="s">
        <v>40</v>
      </c>
      <c r="F3" s="68"/>
      <c r="G3" s="69"/>
    </row>
    <row r="4" spans="1:12" s="9" customFormat="1" ht="21" x14ac:dyDescent="0.15">
      <c r="A4" s="6"/>
      <c r="B4" s="7"/>
      <c r="C4" s="8"/>
      <c r="D4" s="59"/>
      <c r="E4" s="59"/>
      <c r="F4" s="59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s="9" customFormat="1" ht="21" x14ac:dyDescent="0.15">
      <c r="A8" s="56" t="s">
        <v>42</v>
      </c>
      <c r="B8" s="7"/>
      <c r="C8" s="8"/>
      <c r="D8" s="21"/>
      <c r="E8" s="21"/>
      <c r="F8" s="21"/>
    </row>
    <row r="9" spans="1:12" s="9" customFormat="1" ht="21" x14ac:dyDescent="0.15">
      <c r="A9" s="23"/>
      <c r="B9" s="7"/>
      <c r="C9" s="8"/>
      <c r="D9" s="21"/>
      <c r="E9" s="21"/>
      <c r="F9" s="21"/>
    </row>
    <row r="10" spans="1:12" ht="24" x14ac:dyDescent="0.15">
      <c r="B10" s="3"/>
      <c r="C10" s="37" t="s">
        <v>0</v>
      </c>
      <c r="D10" s="96"/>
      <c r="E10" s="97"/>
      <c r="F10" s="97"/>
      <c r="G10" s="98"/>
    </row>
    <row r="11" spans="1:12" ht="24" x14ac:dyDescent="0.15">
      <c r="B11" s="3"/>
      <c r="C11" s="27"/>
      <c r="D11" s="28"/>
      <c r="E11" s="28"/>
      <c r="F11" s="28"/>
      <c r="G11" s="28"/>
    </row>
    <row r="12" spans="1:12" s="9" customFormat="1" ht="21.75" thickBot="1" x14ac:dyDescent="0.2">
      <c r="A12" s="23" t="s">
        <v>27</v>
      </c>
      <c r="B12" s="7"/>
      <c r="C12" s="8"/>
      <c r="D12" s="55"/>
      <c r="E12" s="55"/>
      <c r="F12" s="55"/>
    </row>
    <row r="13" spans="1:12" s="11" customFormat="1" ht="28.5" customHeight="1" thickBot="1" x14ac:dyDescent="0.2">
      <c r="A13" s="33" t="s">
        <v>1</v>
      </c>
      <c r="B13" s="50" t="s">
        <v>23</v>
      </c>
      <c r="C13" s="51"/>
      <c r="D13" s="52" t="s">
        <v>5</v>
      </c>
      <c r="E13" s="99"/>
      <c r="F13" s="100"/>
      <c r="G13" s="24" t="s">
        <v>2</v>
      </c>
      <c r="H13" s="11" t="s">
        <v>3</v>
      </c>
      <c r="I13" s="13"/>
    </row>
    <row r="14" spans="1:12" s="11" customFormat="1" ht="29.25" thickBot="1" x14ac:dyDescent="0.2">
      <c r="A14" s="33" t="s">
        <v>13</v>
      </c>
      <c r="B14" s="50" t="s">
        <v>24</v>
      </c>
      <c r="C14" s="51"/>
      <c r="D14" s="52" t="s">
        <v>6</v>
      </c>
      <c r="E14" s="94"/>
      <c r="F14" s="95"/>
      <c r="G14" s="12" t="s">
        <v>2</v>
      </c>
      <c r="I14" s="13"/>
    </row>
    <row r="15" spans="1:12" s="11" customFormat="1" ht="34.5" customHeight="1" x14ac:dyDescent="0.15">
      <c r="A15" s="25"/>
      <c r="B15" s="53" t="s">
        <v>20</v>
      </c>
      <c r="C15" s="20"/>
      <c r="D15" s="20"/>
      <c r="E15" s="26"/>
      <c r="F15" s="26"/>
      <c r="G15" s="19"/>
      <c r="I15" s="13"/>
    </row>
    <row r="16" spans="1:12" s="11" customFormat="1" ht="28.5" x14ac:dyDescent="0.15">
      <c r="A16" s="36" t="s">
        <v>14</v>
      </c>
      <c r="B16" s="71" t="s">
        <v>21</v>
      </c>
      <c r="C16" s="72"/>
      <c r="D16" s="73"/>
      <c r="E16" s="74">
        <f>ROUNDUP(E13/366,0)</f>
        <v>0</v>
      </c>
      <c r="F16" s="75"/>
      <c r="G16" s="29" t="s">
        <v>2</v>
      </c>
      <c r="H16" s="11" t="s">
        <v>3</v>
      </c>
      <c r="L16" s="14"/>
    </row>
    <row r="17" spans="1:12" s="32" customFormat="1" ht="45" customHeight="1" x14ac:dyDescent="0.15">
      <c r="A17" s="36"/>
      <c r="B17" s="78" t="s">
        <v>30</v>
      </c>
      <c r="C17" s="78"/>
      <c r="D17" s="78"/>
      <c r="E17" s="34"/>
      <c r="F17" s="34"/>
      <c r="G17" s="35"/>
      <c r="L17" s="45"/>
    </row>
    <row r="18" spans="1:12" s="11" customFormat="1" ht="28.5" x14ac:dyDescent="0.15">
      <c r="A18" s="36" t="s">
        <v>15</v>
      </c>
      <c r="B18" s="71" t="s">
        <v>22</v>
      </c>
      <c r="C18" s="72"/>
      <c r="D18" s="73"/>
      <c r="E18" s="74">
        <f>ROUNDUP(E14/365,0)</f>
        <v>0</v>
      </c>
      <c r="F18" s="75"/>
      <c r="G18" s="29" t="s">
        <v>2</v>
      </c>
      <c r="H18" s="11" t="s">
        <v>3</v>
      </c>
      <c r="L18" s="14"/>
    </row>
    <row r="19" spans="1:12" s="11" customFormat="1" ht="45" customHeight="1" x14ac:dyDescent="0.15">
      <c r="A19" s="36"/>
      <c r="B19" s="78" t="s">
        <v>31</v>
      </c>
      <c r="C19" s="78"/>
      <c r="D19" s="78"/>
      <c r="E19" s="30"/>
      <c r="F19" s="30"/>
      <c r="G19" s="8"/>
      <c r="L19" s="14"/>
    </row>
    <row r="20" spans="1:12" s="11" customFormat="1" ht="28.5" x14ac:dyDescent="0.15">
      <c r="A20" s="36" t="s">
        <v>17</v>
      </c>
      <c r="B20" s="71" t="s">
        <v>12</v>
      </c>
      <c r="C20" s="72"/>
      <c r="D20" s="72"/>
      <c r="E20" s="76">
        <f>MAX(E16:F18)</f>
        <v>0</v>
      </c>
      <c r="F20" s="77"/>
      <c r="G20" s="29" t="s">
        <v>2</v>
      </c>
      <c r="L20" s="14"/>
    </row>
    <row r="21" spans="1:12" s="32" customFormat="1" ht="37.5" customHeight="1" x14ac:dyDescent="0.15">
      <c r="A21" s="36"/>
      <c r="B21" s="54" t="s">
        <v>16</v>
      </c>
    </row>
    <row r="22" spans="1:12" s="11" customFormat="1" ht="28.5" x14ac:dyDescent="0.15">
      <c r="A22" s="6" t="s">
        <v>9</v>
      </c>
      <c r="B22" s="102" t="s">
        <v>7</v>
      </c>
      <c r="C22" s="103"/>
      <c r="D22" s="103"/>
      <c r="E22" s="104">
        <f>IF(E20*0.3&lt;25000,25000,IF(E20*0.3&gt;75000,75000,ROUNDUP(E20*0.3,-3)))</f>
        <v>25000</v>
      </c>
      <c r="F22" s="105"/>
      <c r="G22" s="47" t="s">
        <v>2</v>
      </c>
      <c r="I22" s="13"/>
      <c r="K22" s="14"/>
    </row>
    <row r="23" spans="1:12" s="11" customFormat="1" ht="91.5" customHeight="1" thickBot="1" x14ac:dyDescent="0.2">
      <c r="A23" s="10"/>
      <c r="B23" s="106" t="s">
        <v>39</v>
      </c>
      <c r="C23" s="106"/>
      <c r="D23" s="106"/>
      <c r="E23" s="106"/>
      <c r="F23" s="106"/>
      <c r="G23" s="106"/>
    </row>
    <row r="24" spans="1:12" s="11" customFormat="1" ht="29.25" thickBot="1" x14ac:dyDescent="0.2">
      <c r="A24" s="6"/>
      <c r="B24" s="102" t="s">
        <v>4</v>
      </c>
      <c r="C24" s="103"/>
      <c r="D24" s="103"/>
      <c r="E24" s="107">
        <f>E22*12</f>
        <v>300000</v>
      </c>
      <c r="F24" s="108"/>
      <c r="G24" s="12" t="s">
        <v>2</v>
      </c>
      <c r="I24" s="88"/>
      <c r="J24" s="89"/>
      <c r="K24" s="89"/>
    </row>
    <row r="25" spans="1:12" ht="17.25" x14ac:dyDescent="0.15">
      <c r="B25" s="101" t="s">
        <v>38</v>
      </c>
      <c r="C25" s="101"/>
      <c r="D25" s="101"/>
      <c r="E25" s="101"/>
      <c r="F25" s="101"/>
      <c r="G25" s="101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>
        <f>ROUNDDOWN(E16*E20,-4)</f>
        <v>0</v>
      </c>
      <c r="E35" s="18" t="e">
        <f>E24/E13</f>
        <v>#DIV/0!</v>
      </c>
      <c r="F35" s="18"/>
      <c r="G35" s="18"/>
      <c r="H35" s="18"/>
    </row>
  </sheetData>
  <mergeCells count="21">
    <mergeCell ref="B25:G25"/>
    <mergeCell ref="B22:D22"/>
    <mergeCell ref="E22:F22"/>
    <mergeCell ref="B23:G23"/>
    <mergeCell ref="B24:D24"/>
    <mergeCell ref="E24:F24"/>
    <mergeCell ref="I24:K24"/>
    <mergeCell ref="B16:D16"/>
    <mergeCell ref="E16:F16"/>
    <mergeCell ref="B18:D18"/>
    <mergeCell ref="E18:F18"/>
    <mergeCell ref="B20:D20"/>
    <mergeCell ref="E20:F20"/>
    <mergeCell ref="B17:D17"/>
    <mergeCell ref="B19:D19"/>
    <mergeCell ref="E14:F14"/>
    <mergeCell ref="D4:F4"/>
    <mergeCell ref="D10:G10"/>
    <mergeCell ref="E13:F13"/>
    <mergeCell ref="C3:D3"/>
    <mergeCell ref="E3:G3"/>
  </mergeCells>
  <phoneticPr fontId="1"/>
  <dataValidations count="1">
    <dataValidation allowBlank="1" showInputMessage="1" showErrorMessage="1" prompt="消費税を除いた額" sqref="E13:F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売上高方式（月単位方式）</vt:lpstr>
      <vt:lpstr>売上高方式（時短要請期間方式）</vt:lpstr>
      <vt:lpstr>売上高方式（年度平均方式）</vt:lpstr>
      <vt:lpstr>'売上高方式（月単位方式）'!Print_Area</vt:lpstr>
      <vt:lpstr>'売上高方式（時短要請期間方式）'!Print_Area</vt:lpstr>
      <vt:lpstr>'売上高方式（年度平均方式）'!Print_Area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2021-05-19T09:33:22Z</cp:lastPrinted>
  <dcterms:created xsi:type="dcterms:W3CDTF">2021-05-11T12:53:05Z</dcterms:created>
  <dcterms:modified xsi:type="dcterms:W3CDTF">2021-05-25T05:07:03Z</dcterms:modified>
</cp:coreProperties>
</file>