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4\Ka$\kaigo\事業所指導係\⑦電磁ファイル\①情報提供(ＨＰ用含む)\②新総合事業\総合事業　様式R6.4～\その他\"/>
    </mc:Choice>
  </mc:AlternateContent>
  <bookViews>
    <workbookView xWindow="28680" yWindow="-120" windowWidth="29040" windowHeight="15840" tabRatio="670"/>
  </bookViews>
  <sheets>
    <sheet name="通所型サービス（1枚版）" sheetId="10" r:id="rId1"/>
    <sheet name="シフト記号表（勤務時間帯）" sheetId="11" r:id="rId2"/>
    <sheet name="記入方法" sheetId="7" r:id="rId3"/>
    <sheet name="プルダウン・リスト" sheetId="3" r:id="rId4"/>
    <sheet name="【記載例】通所型サービス" sheetId="8" r:id="rId5"/>
    <sheet name="【記載例】シフト記号表（勤務時間帯）" sheetId="6" r:id="rId6"/>
  </sheets>
  <definedNames>
    <definedName name="【記載例】シフト記号" localSheetId="1">'シフト記号表（勤務時間帯）'!$C$6:$C$35</definedName>
    <definedName name="【記載例】シフト記号">'【記載例】シフト記号表（勤務時間帯）'!$C$6:$C$35</definedName>
    <definedName name="_xlnm.Print_Area" localSheetId="4">【記載例】通所型サービス!$A$1:$BF$71</definedName>
    <definedName name="_xlnm.Print_Area" localSheetId="2">記入方法!$B$1:$P$85</definedName>
    <definedName name="_xlnm.Print_Area" localSheetId="0">'通所型サービス（1枚版）'!$A$1:$BF$71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<sst xmlns="http://schemas.openxmlformats.org/spreadsheetml/2006/main" count="1087" uniqueCount="215">
  <si>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</si>
  <si>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</si>
  <si>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</si>
  <si>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</si>
  <si>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</si>
  <si>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</si>
  <si>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</si>
  <si>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</si>
  <si>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</si>
  <si>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</si>
  <si>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</si>
  <si>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</si>
  <si>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</si>
  <si>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</si>
  <si>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</si>
  <si>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</si>
  <si>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</si>
  <si>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</si>
  <si>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</si>
  <si>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</si>
  <si>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</si>
  <si>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</si>
  <si>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</si>
  <si>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</si>
  <si>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</si>
  <si>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</si>
  <si>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</si>
  <si>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</si>
  <si>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</si>
  <si>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</si>
  <si>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</si>
  <si>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</si>
  <si>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</si>
  <si>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</si>
  <si>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</si>
  <si>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</si>
  <si>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</si>
  <si>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</si>
  <si>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</si>
  <si>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</si>
  <si>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</si>
  <si>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</si>
  <si>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</si>
  <si>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</si>
  <si>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</si>
  <si>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</si>
  <si>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</si>
  <si>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</si>
  <si>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</si>
  <si>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</si>
  <si>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</si>
  <si>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</si>
  <si>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</si>
  <si>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</si>
  <si>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</si>
  <si>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</si>
  <si>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</si>
  <si>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</si>
  <si>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</si>
  <si>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</si>
  <si>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</si>
  <si>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</si>
  <si>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</si>
  <si>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</si>
  <si>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</si>
  <si>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</si>
  <si>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</si>
  <si>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</si>
  <si>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</si>
  <si>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</si>
  <si>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</si>
  <si>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</si>
  <si>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</si>
  <si>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</si>
  <si>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</si>
  <si>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</si>
  <si>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</si>
  <si>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</si>
  <si>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</si>
  <si>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</si>
  <si>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</si>
  <si>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</si>
  <si>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</si>
  <si>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</si>
  <si>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</si>
  <si>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</si>
  <si>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</si>
  <si>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</si>
  <si>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</si>
  <si>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</si>
  <si>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</si>
  <si>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</si>
  <si>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</si>
  <si>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</si>
  <si>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</si>
  <si>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</si>
  <si>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</si>
  <si>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</si>
  <si>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</si>
  <si>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</si>
  <si>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</si>
  <si>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</si>
  <si>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</si>
  <si>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</si>
  <si>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</si>
  <si>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</si>
  <si>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</si>
  <si>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</si>
  <si>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</si>
  <si>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</si>
  <si>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</si>
  <si>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</si>
  <si>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</si>
  <si>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</si>
  <si>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</si>
  <si>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</si>
  <si>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</si>
  <si>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</si>
  <si>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</si>
  <si>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</si>
  <si>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</si>
  <si>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</si>
  <si>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</si>
  <si>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</si>
  <si>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</si>
  <si>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</si>
  <si>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</si>
  <si>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</si>
  <si>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</si>
  <si>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</si>
  <si>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</si>
  <si>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</si>
  <si>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</si>
  <si>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</si>
  <si>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</si>
  <si>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</si>
  <si>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</si>
  <si>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</si>
  <si>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</si>
  <si>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</si>
  <si>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</si>
  <si>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</si>
  <si>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</si>
  <si>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</si>
  <si>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</si>
  <si>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</si>
  <si>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</si>
  <si>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</si>
  <si>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</si>
  <si>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</si>
  <si>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</si>
  <si>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</si>
  <si>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</si>
  <si>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</si>
  <si>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</si>
  <si>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</si>
  <si>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</si>
  <si>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</si>
  <si>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</si>
  <si>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</si>
  <si>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</si>
  <si>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</si>
  <si>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</si>
  <si>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</si>
  <si>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</si>
  <si>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</si>
  <si>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</si>
  <si>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</si>
  <si>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</si>
  <si>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</si>
  <si>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</si>
  <si>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</si>
  <si>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</si>
  <si>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</si>
  <si>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</si>
  <si>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</si>
  <si>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</si>
  <si>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</si>
  <si>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</si>
  <si>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</si>
  <si>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</si>
  <si>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</si>
  <si>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</si>
  <si>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</si>
  <si>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</si>
  <si>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</si>
  <si>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</si>
  <si>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</si>
  <si>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</si>
  <si>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</si>
  <si>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</si>
  <si>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</si>
  <si>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</si>
  <si>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</si>
  <si>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</si>
  <si>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</si>
  <si>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</si>
  <si>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</si>
  <si>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</si>
  <si>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</si>
  <si>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</si>
  <si>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</si>
  <si>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</si>
  <si>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</si>
  <si>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</si>
  <si>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</si>
  <si>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</si>
  <si>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</si>
  <si>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</si>
  <si>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</si>
  <si>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</si>
  <si>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</si>
  <si>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</si>
  <si>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</si>
  <si>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指定相当通所型サービス</t>
    <rPh sb="0" eb="4">
      <t>シテイソウトウ</t>
    </rPh>
    <rPh sb="4" eb="6">
      <t>ツウショ</t>
    </rPh>
    <rPh sb="6" eb="7">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</si>
</sst>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3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tabSelected="1" view="pageBreakPreview" topLeftCell="M1" zoomScale="70" zoomScaleNormal="70" zoomScaleSheetLayoutView="70" workbookViewId="0">
      <selection activeCell="AP2" sqref="AP2:BE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88" t="s">
        <v>214</v>
      </c>
      <c r="AQ1" s="289"/>
      <c r="AR1" s="289"/>
      <c r="AS1" s="289"/>
      <c r="AT1" s="289"/>
      <c r="AU1" s="289"/>
      <c r="AV1" s="289"/>
      <c r="AW1" s="289"/>
      <c r="AX1" s="289"/>
      <c r="AY1" s="289"/>
      <c r="AZ1" s="289"/>
      <c r="BA1" s="289"/>
      <c r="BB1" s="289"/>
      <c r="BC1" s="289"/>
      <c r="BD1" s="289"/>
      <c r="BE1" s="289"/>
      <c r="BF1" s="7" t="s">
        <v>21</v>
      </c>
    </row>
    <row r="2" spans="2:64" s="12" customFormat="1" ht="20.25" customHeight="1" x14ac:dyDescent="0.45">
      <c r="C2" s="11"/>
      <c r="D2" s="11"/>
      <c r="E2" s="11"/>
      <c r="F2" s="11"/>
      <c r="G2" s="11"/>
      <c r="J2" s="5"/>
      <c r="L2" s="11"/>
      <c r="M2" s="11"/>
      <c r="N2" s="11"/>
      <c r="O2" s="11"/>
      <c r="P2" s="11"/>
      <c r="Q2" s="11"/>
      <c r="R2" s="11"/>
      <c r="Y2" s="101" t="s">
        <v>64</v>
      </c>
      <c r="Z2" s="320">
        <v>7</v>
      </c>
      <c r="AA2" s="320"/>
      <c r="AB2" s="101" t="s">
        <v>65</v>
      </c>
      <c r="AC2" s="321">
        <f>IF(Z2=0,"",YEAR(DATE(2018+Z2,1,1)))</f>
        <v>2025</v>
      </c>
      <c r="AD2" s="321"/>
      <c r="AE2" s="102" t="s">
        <v>66</v>
      </c>
      <c r="AF2" s="102" t="s">
        <v>1</v>
      </c>
      <c r="AG2" s="320">
        <v>4</v>
      </c>
      <c r="AH2" s="320"/>
      <c r="AI2" s="102" t="s">
        <v>53</v>
      </c>
      <c r="AM2" s="8"/>
      <c r="AN2" s="7"/>
      <c r="AO2" s="7" t="s">
        <v>67</v>
      </c>
      <c r="AP2" s="320"/>
      <c r="AQ2" s="320"/>
      <c r="AR2" s="320"/>
      <c r="AS2" s="320"/>
      <c r="AT2" s="320"/>
      <c r="AU2" s="320"/>
      <c r="AV2" s="320"/>
      <c r="AW2" s="320"/>
      <c r="AX2" s="320"/>
      <c r="AY2" s="320"/>
      <c r="AZ2" s="320"/>
      <c r="BA2" s="320"/>
      <c r="BB2" s="320"/>
      <c r="BC2" s="320"/>
      <c r="BD2" s="320"/>
      <c r="BE2" s="320"/>
      <c r="BF2" s="7" t="s">
        <v>21</v>
      </c>
    </row>
    <row r="3" spans="2:64" s="6" customFormat="1" ht="20.25" customHeight="1" x14ac:dyDescent="0.4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107</v>
      </c>
      <c r="BB3" s="322" t="s">
        <v>151</v>
      </c>
      <c r="BC3" s="323"/>
      <c r="BD3" s="323"/>
      <c r="BE3" s="324"/>
      <c r="BF3" s="7"/>
    </row>
    <row r="4" spans="2:64" s="6" customFormat="1" ht="19.2" x14ac:dyDescent="0.4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152</v>
      </c>
      <c r="BB4" s="322" t="s">
        <v>153</v>
      </c>
      <c r="BC4" s="323"/>
      <c r="BD4" s="323"/>
      <c r="BE4" s="324"/>
      <c r="BF4" s="47"/>
    </row>
    <row r="5" spans="2:64" s="6" customFormat="1" ht="6.75" customHeight="1" x14ac:dyDescent="0.4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4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170</v>
      </c>
      <c r="AM6" s="118"/>
      <c r="AN6" s="118"/>
      <c r="AO6" s="118"/>
      <c r="AP6" s="118"/>
      <c r="AQ6" s="118"/>
      <c r="AR6" s="118"/>
      <c r="AS6" s="118"/>
      <c r="AT6" s="145"/>
      <c r="AU6" s="145"/>
      <c r="AV6" s="151"/>
      <c r="AW6" s="118"/>
      <c r="AX6" s="281">
        <v>40</v>
      </c>
      <c r="AY6" s="282"/>
      <c r="AZ6" s="151" t="s">
        <v>171</v>
      </c>
      <c r="BA6" s="118"/>
      <c r="BB6" s="281">
        <v>160</v>
      </c>
      <c r="BC6" s="282"/>
      <c r="BD6" s="151" t="s">
        <v>172</v>
      </c>
      <c r="BE6" s="118"/>
      <c r="BF6" s="47"/>
    </row>
    <row r="7" spans="2:64" s="6" customFormat="1" ht="6.75" customHeight="1" x14ac:dyDescent="0.4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4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325">
        <f>DAY(EOMONTH(DATE(AC2,AG2,1),0))</f>
        <v>30</v>
      </c>
      <c r="BC8" s="326"/>
      <c r="BD8" s="12" t="s">
        <v>54</v>
      </c>
      <c r="BE8" s="12"/>
      <c r="BF8" s="12"/>
      <c r="BJ8" s="7"/>
      <c r="BK8" s="7"/>
      <c r="BL8" s="7"/>
    </row>
    <row r="9" spans="2:64" s="6" customFormat="1" ht="6" customHeight="1" x14ac:dyDescent="0.4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9.2"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173</v>
      </c>
      <c r="BA10" s="39"/>
      <c r="BB10" s="281">
        <v>1</v>
      </c>
      <c r="BC10" s="327"/>
      <c r="BD10" s="282"/>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328"/>
      <c r="AP12" s="328"/>
      <c r="AQ12" s="328"/>
      <c r="AR12" s="151"/>
      <c r="AS12" s="149"/>
      <c r="AT12" s="149"/>
      <c r="AU12" s="48"/>
      <c r="AV12" s="39"/>
      <c r="AW12" s="39"/>
      <c r="AX12" s="49"/>
      <c r="AY12" s="49"/>
      <c r="AZ12" s="39"/>
      <c r="BA12" s="39"/>
      <c r="BB12" s="281">
        <v>1</v>
      </c>
      <c r="BC12" s="327"/>
      <c r="BD12" s="282"/>
      <c r="BE12" s="50"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9.2" x14ac:dyDescent="0.4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174</v>
      </c>
      <c r="AU14" s="283"/>
      <c r="AV14" s="284"/>
      <c r="AW14" s="285"/>
      <c r="AX14" s="38" t="s">
        <v>2</v>
      </c>
      <c r="AY14" s="283"/>
      <c r="AZ14" s="284"/>
      <c r="BA14" s="285"/>
      <c r="BB14" s="37" t="s">
        <v>24</v>
      </c>
      <c r="BC14" s="286">
        <f>(AY14-AU14)*24</f>
        <v>0</v>
      </c>
      <c r="BD14" s="287"/>
      <c r="BE14" s="36" t="s">
        <v>25</v>
      </c>
      <c r="BF14" s="38"/>
      <c r="BJ14" s="7"/>
      <c r="BK14" s="7"/>
      <c r="BL14" s="7"/>
    </row>
    <row r="15" spans="2:64" s="6" customFormat="1" ht="6.75"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 customHeight="1" thickBot="1" x14ac:dyDescent="0.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5">
      <c r="B17" s="358" t="s">
        <v>98</v>
      </c>
      <c r="C17" s="361" t="s">
        <v>175</v>
      </c>
      <c r="D17" s="362"/>
      <c r="E17" s="363"/>
      <c r="F17" s="98"/>
      <c r="G17" s="370" t="s">
        <v>176</v>
      </c>
      <c r="H17" s="373" t="s">
        <v>177</v>
      </c>
      <c r="I17" s="362"/>
      <c r="J17" s="362"/>
      <c r="K17" s="363"/>
      <c r="L17" s="373" t="s">
        <v>178</v>
      </c>
      <c r="M17" s="362"/>
      <c r="N17" s="362"/>
      <c r="O17" s="376"/>
      <c r="P17" s="379"/>
      <c r="Q17" s="380"/>
      <c r="R17" s="381"/>
      <c r="S17" s="305" t="s">
        <v>179</v>
      </c>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7"/>
      <c r="AX17" s="308" t="str">
        <f>IF(BB3="４週","(11) 1～4週目の勤務時間数合計","(11) 1か月の勤務時間数   合計")</f>
        <v>(11) 1～4週目の勤務時間数合計</v>
      </c>
      <c r="AY17" s="309"/>
      <c r="AZ17" s="314" t="s">
        <v>180</v>
      </c>
      <c r="BA17" s="315"/>
      <c r="BB17" s="290" t="s">
        <v>181</v>
      </c>
      <c r="BC17" s="291"/>
      <c r="BD17" s="291"/>
      <c r="BE17" s="291"/>
      <c r="BF17" s="292"/>
    </row>
    <row r="18" spans="2:58" ht="20.25" customHeight="1" x14ac:dyDescent="0.45">
      <c r="B18" s="359"/>
      <c r="C18" s="364"/>
      <c r="D18" s="365"/>
      <c r="E18" s="366"/>
      <c r="F18" s="99"/>
      <c r="G18" s="371"/>
      <c r="H18" s="374"/>
      <c r="I18" s="365"/>
      <c r="J18" s="365"/>
      <c r="K18" s="366"/>
      <c r="L18" s="374"/>
      <c r="M18" s="365"/>
      <c r="N18" s="365"/>
      <c r="O18" s="377"/>
      <c r="P18" s="382"/>
      <c r="Q18" s="383"/>
      <c r="R18" s="384"/>
      <c r="S18" s="299" t="s">
        <v>16</v>
      </c>
      <c r="T18" s="300"/>
      <c r="U18" s="300"/>
      <c r="V18" s="300"/>
      <c r="W18" s="300"/>
      <c r="X18" s="300"/>
      <c r="Y18" s="301"/>
      <c r="Z18" s="299" t="s">
        <v>17</v>
      </c>
      <c r="AA18" s="300"/>
      <c r="AB18" s="300"/>
      <c r="AC18" s="300"/>
      <c r="AD18" s="300"/>
      <c r="AE18" s="300"/>
      <c r="AF18" s="301"/>
      <c r="AG18" s="299" t="s">
        <v>18</v>
      </c>
      <c r="AH18" s="300"/>
      <c r="AI18" s="300"/>
      <c r="AJ18" s="300"/>
      <c r="AK18" s="300"/>
      <c r="AL18" s="300"/>
      <c r="AM18" s="301"/>
      <c r="AN18" s="299" t="s">
        <v>19</v>
      </c>
      <c r="AO18" s="300"/>
      <c r="AP18" s="300"/>
      <c r="AQ18" s="300"/>
      <c r="AR18" s="300"/>
      <c r="AS18" s="300"/>
      <c r="AT18" s="301"/>
      <c r="AU18" s="302" t="s">
        <v>20</v>
      </c>
      <c r="AV18" s="303"/>
      <c r="AW18" s="304"/>
      <c r="AX18" s="310"/>
      <c r="AY18" s="311"/>
      <c r="AZ18" s="316"/>
      <c r="BA18" s="317"/>
      <c r="BB18" s="293"/>
      <c r="BC18" s="294"/>
      <c r="BD18" s="294"/>
      <c r="BE18" s="294"/>
      <c r="BF18" s="295"/>
    </row>
    <row r="19" spans="2:58" ht="20.25" customHeight="1" x14ac:dyDescent="0.45">
      <c r="B19" s="359"/>
      <c r="C19" s="364"/>
      <c r="D19" s="365"/>
      <c r="E19" s="366"/>
      <c r="F19" s="99"/>
      <c r="G19" s="371"/>
      <c r="H19" s="374"/>
      <c r="I19" s="365"/>
      <c r="J19" s="365"/>
      <c r="K19" s="366"/>
      <c r="L19" s="374"/>
      <c r="M19" s="365"/>
      <c r="N19" s="365"/>
      <c r="O19" s="377"/>
      <c r="P19" s="382"/>
      <c r="Q19" s="383"/>
      <c r="R19" s="38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10"/>
      <c r="AY19" s="311"/>
      <c r="AZ19" s="316"/>
      <c r="BA19" s="317"/>
      <c r="BB19" s="293"/>
      <c r="BC19" s="294"/>
      <c r="BD19" s="294"/>
      <c r="BE19" s="294"/>
      <c r="BF19" s="295"/>
    </row>
    <row r="20" spans="2:58" ht="20.25" hidden="1" customHeight="1" x14ac:dyDescent="0.45">
      <c r="B20" s="359"/>
      <c r="C20" s="364"/>
      <c r="D20" s="365"/>
      <c r="E20" s="366"/>
      <c r="F20" s="99"/>
      <c r="G20" s="371"/>
      <c r="H20" s="374"/>
      <c r="I20" s="365"/>
      <c r="J20" s="365"/>
      <c r="K20" s="366"/>
      <c r="L20" s="374"/>
      <c r="M20" s="365"/>
      <c r="N20" s="365"/>
      <c r="O20" s="377"/>
      <c r="P20" s="382"/>
      <c r="Q20" s="383"/>
      <c r="R20" s="384"/>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310"/>
      <c r="AY20" s="311"/>
      <c r="AZ20" s="316"/>
      <c r="BA20" s="317"/>
      <c r="BB20" s="293"/>
      <c r="BC20" s="294"/>
      <c r="BD20" s="294"/>
      <c r="BE20" s="294"/>
      <c r="BF20" s="295"/>
    </row>
    <row r="21" spans="2:58" ht="22.5" customHeight="1" thickBot="1" x14ac:dyDescent="0.5">
      <c r="B21" s="360"/>
      <c r="C21" s="367"/>
      <c r="D21" s="368"/>
      <c r="E21" s="369"/>
      <c r="F21" s="100"/>
      <c r="G21" s="372"/>
      <c r="H21" s="375"/>
      <c r="I21" s="368"/>
      <c r="J21" s="368"/>
      <c r="K21" s="369"/>
      <c r="L21" s="375"/>
      <c r="M21" s="368"/>
      <c r="N21" s="368"/>
      <c r="O21" s="378"/>
      <c r="P21" s="385"/>
      <c r="Q21" s="386"/>
      <c r="R21" s="387"/>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12"/>
      <c r="AY21" s="313"/>
      <c r="AZ21" s="318"/>
      <c r="BA21" s="319"/>
      <c r="BB21" s="296"/>
      <c r="BC21" s="297"/>
      <c r="BD21" s="297"/>
      <c r="BE21" s="297"/>
      <c r="BF21" s="298"/>
    </row>
    <row r="22" spans="2:58" ht="20.25" customHeight="1" x14ac:dyDescent="0.45">
      <c r="B22" s="388">
        <v>1</v>
      </c>
      <c r="C22" s="389"/>
      <c r="D22" s="390"/>
      <c r="E22" s="391"/>
      <c r="F22" s="93"/>
      <c r="G22" s="392"/>
      <c r="H22" s="393"/>
      <c r="I22" s="394"/>
      <c r="J22" s="394"/>
      <c r="K22" s="395"/>
      <c r="L22" s="396"/>
      <c r="M22" s="397"/>
      <c r="N22" s="397"/>
      <c r="O22" s="398"/>
      <c r="P22" s="399" t="s">
        <v>49</v>
      </c>
      <c r="Q22" s="400"/>
      <c r="R22" s="40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02"/>
      <c r="AY22" s="403"/>
      <c r="AZ22" s="413"/>
      <c r="BA22" s="414"/>
      <c r="BB22" s="415"/>
      <c r="BC22" s="416"/>
      <c r="BD22" s="416"/>
      <c r="BE22" s="416"/>
      <c r="BF22" s="417"/>
    </row>
    <row r="23" spans="2:58" ht="20.25" customHeight="1" x14ac:dyDescent="0.45">
      <c r="B23" s="329"/>
      <c r="C23" s="333"/>
      <c r="D23" s="334"/>
      <c r="E23" s="335"/>
      <c r="F23" s="94"/>
      <c r="G23" s="340"/>
      <c r="H23" s="345"/>
      <c r="I23" s="343"/>
      <c r="J23" s="343"/>
      <c r="K23" s="344"/>
      <c r="L23" s="349"/>
      <c r="M23" s="350"/>
      <c r="N23" s="350"/>
      <c r="O23" s="351"/>
      <c r="P23" s="424" t="s">
        <v>15</v>
      </c>
      <c r="Q23" s="425"/>
      <c r="R23" s="426"/>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427">
        <f>IF($BB$3="４週",SUM(S23:AT23),IF($BB$3="暦月",SUM(S23:AW23),""))</f>
        <v>0</v>
      </c>
      <c r="AY23" s="428"/>
      <c r="AZ23" s="404">
        <f>IF($BB$3="４週",AX23/4,IF($BB$3="暦月",'通所型サービス（1枚版）'!AX23/('通所型サービス（1枚版）'!$BB$8/7),""))</f>
        <v>0</v>
      </c>
      <c r="BA23" s="405"/>
      <c r="BB23" s="418"/>
      <c r="BC23" s="419"/>
      <c r="BD23" s="419"/>
      <c r="BE23" s="419"/>
      <c r="BF23" s="420"/>
    </row>
    <row r="24" spans="2:58" ht="20.25" customHeight="1" x14ac:dyDescent="0.45">
      <c r="B24" s="329"/>
      <c r="C24" s="336"/>
      <c r="D24" s="337"/>
      <c r="E24" s="338"/>
      <c r="F24" s="95">
        <f>C22</f>
        <v>0</v>
      </c>
      <c r="G24" s="340"/>
      <c r="H24" s="345"/>
      <c r="I24" s="343"/>
      <c r="J24" s="343"/>
      <c r="K24" s="344"/>
      <c r="L24" s="349"/>
      <c r="M24" s="350"/>
      <c r="N24" s="350"/>
      <c r="O24" s="351"/>
      <c r="P24" s="406" t="s">
        <v>50</v>
      </c>
      <c r="Q24" s="407"/>
      <c r="R24" s="408"/>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409">
        <f>IF($BB$3="４週",SUM(S24:AT24),IF($BB$3="暦月",SUM(S24:AW24),""))</f>
        <v>0</v>
      </c>
      <c r="AY24" s="410"/>
      <c r="AZ24" s="411">
        <f>IF($BB$3="４週",AX24/4,IF($BB$3="暦月",'通所型サービス（1枚版）'!AX24/('通所型サービス（1枚版）'!$BB$8/7),""))</f>
        <v>0</v>
      </c>
      <c r="BA24" s="412"/>
      <c r="BB24" s="421"/>
      <c r="BC24" s="422"/>
      <c r="BD24" s="422"/>
      <c r="BE24" s="422"/>
      <c r="BF24" s="423"/>
    </row>
    <row r="25" spans="2:58" ht="20.25" customHeight="1" x14ac:dyDescent="0.45">
      <c r="B25" s="329">
        <f>B22+1</f>
        <v>2</v>
      </c>
      <c r="C25" s="330"/>
      <c r="D25" s="331"/>
      <c r="E25" s="332"/>
      <c r="F25" s="96"/>
      <c r="G25" s="339"/>
      <c r="H25" s="342"/>
      <c r="I25" s="343"/>
      <c r="J25" s="343"/>
      <c r="K25" s="344"/>
      <c r="L25" s="346"/>
      <c r="M25" s="347"/>
      <c r="N25" s="347"/>
      <c r="O25" s="348"/>
      <c r="P25" s="355" t="s">
        <v>49</v>
      </c>
      <c r="Q25" s="356"/>
      <c r="R25" s="35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29"/>
      <c r="AY25" s="430"/>
      <c r="AZ25" s="431"/>
      <c r="BA25" s="432"/>
      <c r="BB25" s="433"/>
      <c r="BC25" s="434"/>
      <c r="BD25" s="434"/>
      <c r="BE25" s="434"/>
      <c r="BF25" s="435"/>
    </row>
    <row r="26" spans="2:58" ht="20.25" customHeight="1" x14ac:dyDescent="0.45">
      <c r="B26" s="329"/>
      <c r="C26" s="333"/>
      <c r="D26" s="334"/>
      <c r="E26" s="335"/>
      <c r="F26" s="94"/>
      <c r="G26" s="340"/>
      <c r="H26" s="345"/>
      <c r="I26" s="343"/>
      <c r="J26" s="343"/>
      <c r="K26" s="344"/>
      <c r="L26" s="349"/>
      <c r="M26" s="350"/>
      <c r="N26" s="350"/>
      <c r="O26" s="351"/>
      <c r="P26" s="424" t="s">
        <v>15</v>
      </c>
      <c r="Q26" s="425"/>
      <c r="R26" s="426"/>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427">
        <f>IF($BB$3="４週",SUM(S26:AT26),IF($BB$3="暦月",SUM(S26:AW26),""))</f>
        <v>0</v>
      </c>
      <c r="AY26" s="428"/>
      <c r="AZ26" s="404">
        <f>IF($BB$3="４週",AX26/4,IF($BB$3="暦月",'通所型サービス（1枚版）'!AX26/('通所型サービス（1枚版）'!$BB$8/7),""))</f>
        <v>0</v>
      </c>
      <c r="BA26" s="405"/>
      <c r="BB26" s="418"/>
      <c r="BC26" s="419"/>
      <c r="BD26" s="419"/>
      <c r="BE26" s="419"/>
      <c r="BF26" s="420"/>
    </row>
    <row r="27" spans="2:58" ht="20.25" customHeight="1" x14ac:dyDescent="0.45">
      <c r="B27" s="329"/>
      <c r="C27" s="336"/>
      <c r="D27" s="337"/>
      <c r="E27" s="338"/>
      <c r="F27" s="94">
        <f>C25</f>
        <v>0</v>
      </c>
      <c r="G27" s="341"/>
      <c r="H27" s="345"/>
      <c r="I27" s="343"/>
      <c r="J27" s="343"/>
      <c r="K27" s="344"/>
      <c r="L27" s="352"/>
      <c r="M27" s="353"/>
      <c r="N27" s="353"/>
      <c r="O27" s="354"/>
      <c r="P27" s="406" t="s">
        <v>50</v>
      </c>
      <c r="Q27" s="407"/>
      <c r="R27" s="408"/>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409">
        <f>IF($BB$3="４週",SUM(S27:AT27),IF($BB$3="暦月",SUM(S27:AW27),""))</f>
        <v>0</v>
      </c>
      <c r="AY27" s="410"/>
      <c r="AZ27" s="411">
        <f>IF($BB$3="４週",AX27/4,IF($BB$3="暦月",'通所型サービス（1枚版）'!AX27/('通所型サービス（1枚版）'!$BB$8/7),""))</f>
        <v>0</v>
      </c>
      <c r="BA27" s="412"/>
      <c r="BB27" s="421"/>
      <c r="BC27" s="422"/>
      <c r="BD27" s="422"/>
      <c r="BE27" s="422"/>
      <c r="BF27" s="423"/>
    </row>
    <row r="28" spans="2:58" ht="20.25" customHeight="1" x14ac:dyDescent="0.45">
      <c r="B28" s="329">
        <f>B25+1</f>
        <v>3</v>
      </c>
      <c r="C28" s="436"/>
      <c r="D28" s="437"/>
      <c r="E28" s="438"/>
      <c r="F28" s="96"/>
      <c r="G28" s="339"/>
      <c r="H28" s="342"/>
      <c r="I28" s="343"/>
      <c r="J28" s="343"/>
      <c r="K28" s="344"/>
      <c r="L28" s="346"/>
      <c r="M28" s="347"/>
      <c r="N28" s="347"/>
      <c r="O28" s="348"/>
      <c r="P28" s="355" t="s">
        <v>49</v>
      </c>
      <c r="Q28" s="356"/>
      <c r="R28" s="35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29"/>
      <c r="AY28" s="430"/>
      <c r="AZ28" s="431"/>
      <c r="BA28" s="432"/>
      <c r="BB28" s="433"/>
      <c r="BC28" s="434"/>
      <c r="BD28" s="434"/>
      <c r="BE28" s="434"/>
      <c r="BF28" s="435"/>
    </row>
    <row r="29" spans="2:58" ht="20.25" customHeight="1" x14ac:dyDescent="0.45">
      <c r="B29" s="329"/>
      <c r="C29" s="439"/>
      <c r="D29" s="440"/>
      <c r="E29" s="441"/>
      <c r="F29" s="94"/>
      <c r="G29" s="340"/>
      <c r="H29" s="345"/>
      <c r="I29" s="343"/>
      <c r="J29" s="343"/>
      <c r="K29" s="344"/>
      <c r="L29" s="349"/>
      <c r="M29" s="350"/>
      <c r="N29" s="350"/>
      <c r="O29" s="351"/>
      <c r="P29" s="424" t="s">
        <v>15</v>
      </c>
      <c r="Q29" s="425"/>
      <c r="R29" s="426"/>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427">
        <f>IF($BB$3="４週",SUM(S29:AT29),IF($BB$3="暦月",SUM(S29:AW29),""))</f>
        <v>0</v>
      </c>
      <c r="AY29" s="428"/>
      <c r="AZ29" s="404">
        <f>IF($BB$3="４週",AX29/4,IF($BB$3="暦月",'通所型サービス（1枚版）'!AX29/('通所型サービス（1枚版）'!$BB$8/7),""))</f>
        <v>0</v>
      </c>
      <c r="BA29" s="405"/>
      <c r="BB29" s="418"/>
      <c r="BC29" s="419"/>
      <c r="BD29" s="419"/>
      <c r="BE29" s="419"/>
      <c r="BF29" s="420"/>
    </row>
    <row r="30" spans="2:58" ht="20.25" customHeight="1" x14ac:dyDescent="0.45">
      <c r="B30" s="329"/>
      <c r="C30" s="442"/>
      <c r="D30" s="443"/>
      <c r="E30" s="444"/>
      <c r="F30" s="94">
        <f>C28</f>
        <v>0</v>
      </c>
      <c r="G30" s="341"/>
      <c r="H30" s="345"/>
      <c r="I30" s="343"/>
      <c r="J30" s="343"/>
      <c r="K30" s="344"/>
      <c r="L30" s="352"/>
      <c r="M30" s="353"/>
      <c r="N30" s="353"/>
      <c r="O30" s="354"/>
      <c r="P30" s="406" t="s">
        <v>50</v>
      </c>
      <c r="Q30" s="407"/>
      <c r="R30" s="408"/>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409">
        <f>IF($BB$3="４週",SUM(S30:AT30),IF($BB$3="暦月",SUM(S30:AW30),""))</f>
        <v>0</v>
      </c>
      <c r="AY30" s="410"/>
      <c r="AZ30" s="411">
        <f>IF($BB$3="４週",AX30/4,IF($BB$3="暦月",'通所型サービス（1枚版）'!AX30/('通所型サービス（1枚版）'!$BB$8/7),""))</f>
        <v>0</v>
      </c>
      <c r="BA30" s="412"/>
      <c r="BB30" s="421"/>
      <c r="BC30" s="422"/>
      <c r="BD30" s="422"/>
      <c r="BE30" s="422"/>
      <c r="BF30" s="423"/>
    </row>
    <row r="31" spans="2:58" ht="20.25" customHeight="1" x14ac:dyDescent="0.45">
      <c r="B31" s="329">
        <f>B28+1</f>
        <v>4</v>
      </c>
      <c r="C31" s="436"/>
      <c r="D31" s="437"/>
      <c r="E31" s="438"/>
      <c r="F31" s="96"/>
      <c r="G31" s="339"/>
      <c r="H31" s="342"/>
      <c r="I31" s="343"/>
      <c r="J31" s="343"/>
      <c r="K31" s="344"/>
      <c r="L31" s="346"/>
      <c r="M31" s="347"/>
      <c r="N31" s="347"/>
      <c r="O31" s="348"/>
      <c r="P31" s="355" t="s">
        <v>49</v>
      </c>
      <c r="Q31" s="356"/>
      <c r="R31" s="35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29"/>
      <c r="AY31" s="430"/>
      <c r="AZ31" s="431"/>
      <c r="BA31" s="432"/>
      <c r="BB31" s="433"/>
      <c r="BC31" s="434"/>
      <c r="BD31" s="434"/>
      <c r="BE31" s="434"/>
      <c r="BF31" s="435"/>
    </row>
    <row r="32" spans="2:58" ht="20.25" customHeight="1" x14ac:dyDescent="0.45">
      <c r="B32" s="329"/>
      <c r="C32" s="439"/>
      <c r="D32" s="440"/>
      <c r="E32" s="441"/>
      <c r="F32" s="94"/>
      <c r="G32" s="340"/>
      <c r="H32" s="345"/>
      <c r="I32" s="343"/>
      <c r="J32" s="343"/>
      <c r="K32" s="344"/>
      <c r="L32" s="349"/>
      <c r="M32" s="350"/>
      <c r="N32" s="350"/>
      <c r="O32" s="351"/>
      <c r="P32" s="424" t="s">
        <v>15</v>
      </c>
      <c r="Q32" s="425"/>
      <c r="R32" s="426"/>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427">
        <f>IF($BB$3="４週",SUM(S32:AT32),IF($BB$3="暦月",SUM(S32:AW32),""))</f>
        <v>0</v>
      </c>
      <c r="AY32" s="428"/>
      <c r="AZ32" s="404">
        <f>IF($BB$3="４週",AX32/4,IF($BB$3="暦月",'通所型サービス（1枚版）'!AX32/('通所型サービス（1枚版）'!$BB$8/7),""))</f>
        <v>0</v>
      </c>
      <c r="BA32" s="405"/>
      <c r="BB32" s="418"/>
      <c r="BC32" s="419"/>
      <c r="BD32" s="419"/>
      <c r="BE32" s="419"/>
      <c r="BF32" s="420"/>
    </row>
    <row r="33" spans="2:58" ht="20.25" customHeight="1" x14ac:dyDescent="0.45">
      <c r="B33" s="329"/>
      <c r="C33" s="442"/>
      <c r="D33" s="443"/>
      <c r="E33" s="444"/>
      <c r="F33" s="94">
        <f>C31</f>
        <v>0</v>
      </c>
      <c r="G33" s="341"/>
      <c r="H33" s="345"/>
      <c r="I33" s="343"/>
      <c r="J33" s="343"/>
      <c r="K33" s="344"/>
      <c r="L33" s="352"/>
      <c r="M33" s="353"/>
      <c r="N33" s="353"/>
      <c r="O33" s="354"/>
      <c r="P33" s="406" t="s">
        <v>50</v>
      </c>
      <c r="Q33" s="407"/>
      <c r="R33" s="408"/>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409">
        <f>IF($BB$3="４週",SUM(S33:AT33),IF($BB$3="暦月",SUM(S33:AW33),""))</f>
        <v>0</v>
      </c>
      <c r="AY33" s="410"/>
      <c r="AZ33" s="411">
        <f>IF($BB$3="４週",AX33/4,IF($BB$3="暦月",'通所型サービス（1枚版）'!AX33/('通所型サービス（1枚版）'!$BB$8/7),""))</f>
        <v>0</v>
      </c>
      <c r="BA33" s="412"/>
      <c r="BB33" s="421"/>
      <c r="BC33" s="422"/>
      <c r="BD33" s="422"/>
      <c r="BE33" s="422"/>
      <c r="BF33" s="423"/>
    </row>
    <row r="34" spans="2:58" ht="20.25" customHeight="1" x14ac:dyDescent="0.45">
      <c r="B34" s="329">
        <f>B31+1</f>
        <v>5</v>
      </c>
      <c r="C34" s="436"/>
      <c r="D34" s="437"/>
      <c r="E34" s="438"/>
      <c r="F34" s="96"/>
      <c r="G34" s="339"/>
      <c r="H34" s="342"/>
      <c r="I34" s="343"/>
      <c r="J34" s="343"/>
      <c r="K34" s="344"/>
      <c r="L34" s="346"/>
      <c r="M34" s="347"/>
      <c r="N34" s="347"/>
      <c r="O34" s="348"/>
      <c r="P34" s="355" t="s">
        <v>49</v>
      </c>
      <c r="Q34" s="356"/>
      <c r="R34" s="35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29"/>
      <c r="AY34" s="430"/>
      <c r="AZ34" s="431"/>
      <c r="BA34" s="432"/>
      <c r="BB34" s="433"/>
      <c r="BC34" s="434"/>
      <c r="BD34" s="434"/>
      <c r="BE34" s="434"/>
      <c r="BF34" s="435"/>
    </row>
    <row r="35" spans="2:58" ht="20.25" customHeight="1" x14ac:dyDescent="0.45">
      <c r="B35" s="329"/>
      <c r="C35" s="439"/>
      <c r="D35" s="440"/>
      <c r="E35" s="441"/>
      <c r="F35" s="94"/>
      <c r="G35" s="340"/>
      <c r="H35" s="345"/>
      <c r="I35" s="343"/>
      <c r="J35" s="343"/>
      <c r="K35" s="344"/>
      <c r="L35" s="349"/>
      <c r="M35" s="350"/>
      <c r="N35" s="350"/>
      <c r="O35" s="351"/>
      <c r="P35" s="424" t="s">
        <v>15</v>
      </c>
      <c r="Q35" s="425"/>
      <c r="R35" s="426"/>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427">
        <f>IF($BB$3="４週",SUM(S35:AT35),IF($BB$3="暦月",SUM(S35:AW35),""))</f>
        <v>0</v>
      </c>
      <c r="AY35" s="428"/>
      <c r="AZ35" s="404">
        <f>IF($BB$3="４週",AX35/4,IF($BB$3="暦月",'通所型サービス（1枚版）'!AX35/('通所型サービス（1枚版）'!$BB$8/7),""))</f>
        <v>0</v>
      </c>
      <c r="BA35" s="405"/>
      <c r="BB35" s="418"/>
      <c r="BC35" s="419"/>
      <c r="BD35" s="419"/>
      <c r="BE35" s="419"/>
      <c r="BF35" s="420"/>
    </row>
    <row r="36" spans="2:58" ht="20.25" customHeight="1" x14ac:dyDescent="0.45">
      <c r="B36" s="329"/>
      <c r="C36" s="442"/>
      <c r="D36" s="443"/>
      <c r="E36" s="444"/>
      <c r="F36" s="94">
        <f>C34</f>
        <v>0</v>
      </c>
      <c r="G36" s="341"/>
      <c r="H36" s="345"/>
      <c r="I36" s="343"/>
      <c r="J36" s="343"/>
      <c r="K36" s="344"/>
      <c r="L36" s="352"/>
      <c r="M36" s="353"/>
      <c r="N36" s="353"/>
      <c r="O36" s="354"/>
      <c r="P36" s="406" t="s">
        <v>50</v>
      </c>
      <c r="Q36" s="407"/>
      <c r="R36" s="408"/>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409">
        <f>IF($BB$3="４週",SUM(S36:AT36),IF($BB$3="暦月",SUM(S36:AW36),""))</f>
        <v>0</v>
      </c>
      <c r="AY36" s="410"/>
      <c r="AZ36" s="411">
        <f>IF($BB$3="４週",AX36/4,IF($BB$3="暦月",'通所型サービス（1枚版）'!AX36/('通所型サービス（1枚版）'!$BB$8/7),""))</f>
        <v>0</v>
      </c>
      <c r="BA36" s="412"/>
      <c r="BB36" s="421"/>
      <c r="BC36" s="422"/>
      <c r="BD36" s="422"/>
      <c r="BE36" s="422"/>
      <c r="BF36" s="423"/>
    </row>
    <row r="37" spans="2:58" ht="20.25" customHeight="1" x14ac:dyDescent="0.45">
      <c r="B37" s="329">
        <f>B34+1</f>
        <v>6</v>
      </c>
      <c r="C37" s="436"/>
      <c r="D37" s="437"/>
      <c r="E37" s="438"/>
      <c r="F37" s="96"/>
      <c r="G37" s="339"/>
      <c r="H37" s="342"/>
      <c r="I37" s="343"/>
      <c r="J37" s="343"/>
      <c r="K37" s="344"/>
      <c r="L37" s="346"/>
      <c r="M37" s="347"/>
      <c r="N37" s="347"/>
      <c r="O37" s="348"/>
      <c r="P37" s="355" t="s">
        <v>49</v>
      </c>
      <c r="Q37" s="356"/>
      <c r="R37" s="35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29"/>
      <c r="AY37" s="430"/>
      <c r="AZ37" s="431"/>
      <c r="BA37" s="432"/>
      <c r="BB37" s="433"/>
      <c r="BC37" s="434"/>
      <c r="BD37" s="434"/>
      <c r="BE37" s="434"/>
      <c r="BF37" s="435"/>
    </row>
    <row r="38" spans="2:58" ht="20.25" customHeight="1" x14ac:dyDescent="0.45">
      <c r="B38" s="329"/>
      <c r="C38" s="439"/>
      <c r="D38" s="440"/>
      <c r="E38" s="441"/>
      <c r="F38" s="94"/>
      <c r="G38" s="340"/>
      <c r="H38" s="345"/>
      <c r="I38" s="343"/>
      <c r="J38" s="343"/>
      <c r="K38" s="344"/>
      <c r="L38" s="349"/>
      <c r="M38" s="350"/>
      <c r="N38" s="350"/>
      <c r="O38" s="351"/>
      <c r="P38" s="424" t="s">
        <v>15</v>
      </c>
      <c r="Q38" s="425"/>
      <c r="R38" s="426"/>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427">
        <f>IF($BB$3="４週",SUM(S38:AT38),IF($BB$3="暦月",SUM(S38:AW38),""))</f>
        <v>0</v>
      </c>
      <c r="AY38" s="428"/>
      <c r="AZ38" s="404">
        <f>IF($BB$3="４週",AX38/4,IF($BB$3="暦月",'通所型サービス（1枚版）'!AX38/('通所型サービス（1枚版）'!$BB$8/7),""))</f>
        <v>0</v>
      </c>
      <c r="BA38" s="405"/>
      <c r="BB38" s="418"/>
      <c r="BC38" s="419"/>
      <c r="BD38" s="419"/>
      <c r="BE38" s="419"/>
      <c r="BF38" s="420"/>
    </row>
    <row r="39" spans="2:58" ht="20.25" customHeight="1" x14ac:dyDescent="0.45">
      <c r="B39" s="329"/>
      <c r="C39" s="442"/>
      <c r="D39" s="443"/>
      <c r="E39" s="444"/>
      <c r="F39" s="94">
        <f>C37</f>
        <v>0</v>
      </c>
      <c r="G39" s="341"/>
      <c r="H39" s="345"/>
      <c r="I39" s="343"/>
      <c r="J39" s="343"/>
      <c r="K39" s="344"/>
      <c r="L39" s="352"/>
      <c r="M39" s="353"/>
      <c r="N39" s="353"/>
      <c r="O39" s="354"/>
      <c r="P39" s="406" t="s">
        <v>50</v>
      </c>
      <c r="Q39" s="407"/>
      <c r="R39" s="408"/>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409">
        <f>IF($BB$3="４週",SUM(S39:AT39),IF($BB$3="暦月",SUM(S39:AW39),""))</f>
        <v>0</v>
      </c>
      <c r="AY39" s="410"/>
      <c r="AZ39" s="411">
        <f>IF($BB$3="４週",AX39/4,IF($BB$3="暦月",'通所型サービス（1枚版）'!AX39/('通所型サービス（1枚版）'!$BB$8/7),""))</f>
        <v>0</v>
      </c>
      <c r="BA39" s="412"/>
      <c r="BB39" s="421"/>
      <c r="BC39" s="422"/>
      <c r="BD39" s="422"/>
      <c r="BE39" s="422"/>
      <c r="BF39" s="423"/>
    </row>
    <row r="40" spans="2:58" ht="20.25" customHeight="1" x14ac:dyDescent="0.45">
      <c r="B40" s="329">
        <f>B37+1</f>
        <v>7</v>
      </c>
      <c r="C40" s="436"/>
      <c r="D40" s="437"/>
      <c r="E40" s="438"/>
      <c r="F40" s="96"/>
      <c r="G40" s="339"/>
      <c r="H40" s="342"/>
      <c r="I40" s="343"/>
      <c r="J40" s="343"/>
      <c r="K40" s="344"/>
      <c r="L40" s="346"/>
      <c r="M40" s="347"/>
      <c r="N40" s="347"/>
      <c r="O40" s="348"/>
      <c r="P40" s="355" t="s">
        <v>49</v>
      </c>
      <c r="Q40" s="356"/>
      <c r="R40" s="35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29"/>
      <c r="AY40" s="430"/>
      <c r="AZ40" s="431"/>
      <c r="BA40" s="432"/>
      <c r="BB40" s="433"/>
      <c r="BC40" s="434"/>
      <c r="BD40" s="434"/>
      <c r="BE40" s="434"/>
      <c r="BF40" s="435"/>
    </row>
    <row r="41" spans="2:58" ht="20.25" customHeight="1" x14ac:dyDescent="0.45">
      <c r="B41" s="329"/>
      <c r="C41" s="439"/>
      <c r="D41" s="440"/>
      <c r="E41" s="441"/>
      <c r="F41" s="94"/>
      <c r="G41" s="340"/>
      <c r="H41" s="345"/>
      <c r="I41" s="343"/>
      <c r="J41" s="343"/>
      <c r="K41" s="344"/>
      <c r="L41" s="349"/>
      <c r="M41" s="350"/>
      <c r="N41" s="350"/>
      <c r="O41" s="351"/>
      <c r="P41" s="424" t="s">
        <v>15</v>
      </c>
      <c r="Q41" s="425"/>
      <c r="R41" s="426"/>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427">
        <f>IF($BB$3="４週",SUM(S41:AT41),IF($BB$3="暦月",SUM(S41:AW41),""))</f>
        <v>0</v>
      </c>
      <c r="AY41" s="428"/>
      <c r="AZ41" s="404">
        <f>IF($BB$3="４週",AX41/4,IF($BB$3="暦月",'通所型サービス（1枚版）'!AX41/('通所型サービス（1枚版）'!$BB$8/7),""))</f>
        <v>0</v>
      </c>
      <c r="BA41" s="405"/>
      <c r="BB41" s="418"/>
      <c r="BC41" s="419"/>
      <c r="BD41" s="419"/>
      <c r="BE41" s="419"/>
      <c r="BF41" s="420"/>
    </row>
    <row r="42" spans="2:58" ht="20.25" customHeight="1" x14ac:dyDescent="0.45">
      <c r="B42" s="329"/>
      <c r="C42" s="442"/>
      <c r="D42" s="443"/>
      <c r="E42" s="444"/>
      <c r="F42" s="94">
        <f>C40</f>
        <v>0</v>
      </c>
      <c r="G42" s="341"/>
      <c r="H42" s="345"/>
      <c r="I42" s="343"/>
      <c r="J42" s="343"/>
      <c r="K42" s="344"/>
      <c r="L42" s="352"/>
      <c r="M42" s="353"/>
      <c r="N42" s="353"/>
      <c r="O42" s="354"/>
      <c r="P42" s="406" t="s">
        <v>50</v>
      </c>
      <c r="Q42" s="407"/>
      <c r="R42" s="408"/>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409">
        <f>IF($BB$3="４週",SUM(S42:AT42),IF($BB$3="暦月",SUM(S42:AW42),""))</f>
        <v>0</v>
      </c>
      <c r="AY42" s="410"/>
      <c r="AZ42" s="411">
        <f>IF($BB$3="４週",AX42/4,IF($BB$3="暦月",'通所型サービス（1枚版）'!AX42/('通所型サービス（1枚版）'!$BB$8/7),""))</f>
        <v>0</v>
      </c>
      <c r="BA42" s="412"/>
      <c r="BB42" s="421"/>
      <c r="BC42" s="422"/>
      <c r="BD42" s="422"/>
      <c r="BE42" s="422"/>
      <c r="BF42" s="423"/>
    </row>
    <row r="43" spans="2:58" ht="20.25" customHeight="1" x14ac:dyDescent="0.45">
      <c r="B43" s="329">
        <f>B40+1</f>
        <v>8</v>
      </c>
      <c r="C43" s="436"/>
      <c r="D43" s="437"/>
      <c r="E43" s="438"/>
      <c r="F43" s="96"/>
      <c r="G43" s="339"/>
      <c r="H43" s="342"/>
      <c r="I43" s="343"/>
      <c r="J43" s="343"/>
      <c r="K43" s="344"/>
      <c r="L43" s="346"/>
      <c r="M43" s="347"/>
      <c r="N43" s="347"/>
      <c r="O43" s="348"/>
      <c r="P43" s="355" t="s">
        <v>49</v>
      </c>
      <c r="Q43" s="356"/>
      <c r="R43" s="35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29"/>
      <c r="AY43" s="430"/>
      <c r="AZ43" s="431"/>
      <c r="BA43" s="432"/>
      <c r="BB43" s="433"/>
      <c r="BC43" s="434"/>
      <c r="BD43" s="434"/>
      <c r="BE43" s="434"/>
      <c r="BF43" s="435"/>
    </row>
    <row r="44" spans="2:58" ht="20.25" customHeight="1" x14ac:dyDescent="0.45">
      <c r="B44" s="329"/>
      <c r="C44" s="439"/>
      <c r="D44" s="440"/>
      <c r="E44" s="441"/>
      <c r="F44" s="94"/>
      <c r="G44" s="340"/>
      <c r="H44" s="345"/>
      <c r="I44" s="343"/>
      <c r="J44" s="343"/>
      <c r="K44" s="344"/>
      <c r="L44" s="349"/>
      <c r="M44" s="350"/>
      <c r="N44" s="350"/>
      <c r="O44" s="351"/>
      <c r="P44" s="424" t="s">
        <v>15</v>
      </c>
      <c r="Q44" s="425"/>
      <c r="R44" s="426"/>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427">
        <f>IF($BB$3="４週",SUM(S44:AT44),IF($BB$3="暦月",SUM(S44:AW44),""))</f>
        <v>0</v>
      </c>
      <c r="AY44" s="428"/>
      <c r="AZ44" s="404">
        <f>IF($BB$3="４週",AX44/4,IF($BB$3="暦月",'通所型サービス（1枚版）'!AX44/('通所型サービス（1枚版）'!$BB$8/7),""))</f>
        <v>0</v>
      </c>
      <c r="BA44" s="405"/>
      <c r="BB44" s="418"/>
      <c r="BC44" s="419"/>
      <c r="BD44" s="419"/>
      <c r="BE44" s="419"/>
      <c r="BF44" s="420"/>
    </row>
    <row r="45" spans="2:58" ht="20.25" customHeight="1" x14ac:dyDescent="0.45">
      <c r="B45" s="329"/>
      <c r="C45" s="442"/>
      <c r="D45" s="443"/>
      <c r="E45" s="444"/>
      <c r="F45" s="94">
        <f>C43</f>
        <v>0</v>
      </c>
      <c r="G45" s="341"/>
      <c r="H45" s="345"/>
      <c r="I45" s="343"/>
      <c r="J45" s="343"/>
      <c r="K45" s="344"/>
      <c r="L45" s="352"/>
      <c r="M45" s="353"/>
      <c r="N45" s="353"/>
      <c r="O45" s="354"/>
      <c r="P45" s="406" t="s">
        <v>50</v>
      </c>
      <c r="Q45" s="407"/>
      <c r="R45" s="408"/>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409">
        <f>IF($BB$3="４週",SUM(S45:AT45),IF($BB$3="暦月",SUM(S45:AW45),""))</f>
        <v>0</v>
      </c>
      <c r="AY45" s="410"/>
      <c r="AZ45" s="411">
        <f>IF($BB$3="４週",AX45/4,IF($BB$3="暦月",'通所型サービス（1枚版）'!AX45/('通所型サービス（1枚版）'!$BB$8/7),""))</f>
        <v>0</v>
      </c>
      <c r="BA45" s="412"/>
      <c r="BB45" s="421"/>
      <c r="BC45" s="422"/>
      <c r="BD45" s="422"/>
      <c r="BE45" s="422"/>
      <c r="BF45" s="423"/>
    </row>
    <row r="46" spans="2:58" ht="20.25" customHeight="1" x14ac:dyDescent="0.45">
      <c r="B46" s="329">
        <f>B43+1</f>
        <v>9</v>
      </c>
      <c r="C46" s="436"/>
      <c r="D46" s="437"/>
      <c r="E46" s="438"/>
      <c r="F46" s="96"/>
      <c r="G46" s="339"/>
      <c r="H46" s="342"/>
      <c r="I46" s="343"/>
      <c r="J46" s="343"/>
      <c r="K46" s="344"/>
      <c r="L46" s="346"/>
      <c r="M46" s="347"/>
      <c r="N46" s="347"/>
      <c r="O46" s="348"/>
      <c r="P46" s="355" t="s">
        <v>49</v>
      </c>
      <c r="Q46" s="356"/>
      <c r="R46" s="35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29"/>
      <c r="AY46" s="430"/>
      <c r="AZ46" s="431"/>
      <c r="BA46" s="432"/>
      <c r="BB46" s="433"/>
      <c r="BC46" s="434"/>
      <c r="BD46" s="434"/>
      <c r="BE46" s="434"/>
      <c r="BF46" s="435"/>
    </row>
    <row r="47" spans="2:58" ht="20.25" customHeight="1" x14ac:dyDescent="0.45">
      <c r="B47" s="329"/>
      <c r="C47" s="439"/>
      <c r="D47" s="440"/>
      <c r="E47" s="441"/>
      <c r="F47" s="94"/>
      <c r="G47" s="340"/>
      <c r="H47" s="345"/>
      <c r="I47" s="343"/>
      <c r="J47" s="343"/>
      <c r="K47" s="344"/>
      <c r="L47" s="349"/>
      <c r="M47" s="350"/>
      <c r="N47" s="350"/>
      <c r="O47" s="351"/>
      <c r="P47" s="424" t="s">
        <v>15</v>
      </c>
      <c r="Q47" s="425"/>
      <c r="R47" s="426"/>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427">
        <f>IF($BB$3="４週",SUM(S47:AT47),IF($BB$3="暦月",SUM(S47:AW47),""))</f>
        <v>0</v>
      </c>
      <c r="AY47" s="428"/>
      <c r="AZ47" s="404">
        <f>IF($BB$3="４週",AX47/4,IF($BB$3="暦月",'通所型サービス（1枚版）'!AX47/('通所型サービス（1枚版）'!$BB$8/7),""))</f>
        <v>0</v>
      </c>
      <c r="BA47" s="405"/>
      <c r="BB47" s="418"/>
      <c r="BC47" s="419"/>
      <c r="BD47" s="419"/>
      <c r="BE47" s="419"/>
      <c r="BF47" s="420"/>
    </row>
    <row r="48" spans="2:58" ht="20.25" customHeight="1" x14ac:dyDescent="0.45">
      <c r="B48" s="329"/>
      <c r="C48" s="442"/>
      <c r="D48" s="443"/>
      <c r="E48" s="444"/>
      <c r="F48" s="94">
        <f>C46</f>
        <v>0</v>
      </c>
      <c r="G48" s="341"/>
      <c r="H48" s="345"/>
      <c r="I48" s="343"/>
      <c r="J48" s="343"/>
      <c r="K48" s="344"/>
      <c r="L48" s="352"/>
      <c r="M48" s="353"/>
      <c r="N48" s="353"/>
      <c r="O48" s="354"/>
      <c r="P48" s="406" t="s">
        <v>50</v>
      </c>
      <c r="Q48" s="407"/>
      <c r="R48" s="408"/>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409">
        <f>IF($BB$3="４週",SUM(S48:AT48),IF($BB$3="暦月",SUM(S48:AW48),""))</f>
        <v>0</v>
      </c>
      <c r="AY48" s="410"/>
      <c r="AZ48" s="411">
        <f>IF($BB$3="４週",AX48/4,IF($BB$3="暦月",'通所型サービス（1枚版）'!AX48/('通所型サービス（1枚版）'!$BB$8/7),""))</f>
        <v>0</v>
      </c>
      <c r="BA48" s="412"/>
      <c r="BB48" s="421"/>
      <c r="BC48" s="422"/>
      <c r="BD48" s="422"/>
      <c r="BE48" s="422"/>
      <c r="BF48" s="423"/>
    </row>
    <row r="49" spans="2:58" ht="20.25" customHeight="1" x14ac:dyDescent="0.45">
      <c r="B49" s="329">
        <f>B46+1</f>
        <v>10</v>
      </c>
      <c r="C49" s="436"/>
      <c r="D49" s="437"/>
      <c r="E49" s="438"/>
      <c r="F49" s="96"/>
      <c r="G49" s="339"/>
      <c r="H49" s="342"/>
      <c r="I49" s="343"/>
      <c r="J49" s="343"/>
      <c r="K49" s="344"/>
      <c r="L49" s="346"/>
      <c r="M49" s="347"/>
      <c r="N49" s="347"/>
      <c r="O49" s="348"/>
      <c r="P49" s="355" t="s">
        <v>49</v>
      </c>
      <c r="Q49" s="356"/>
      <c r="R49" s="35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29"/>
      <c r="AY49" s="430"/>
      <c r="AZ49" s="431"/>
      <c r="BA49" s="432"/>
      <c r="BB49" s="433"/>
      <c r="BC49" s="434"/>
      <c r="BD49" s="434"/>
      <c r="BE49" s="434"/>
      <c r="BF49" s="435"/>
    </row>
    <row r="50" spans="2:58" ht="20.25" customHeight="1" x14ac:dyDescent="0.45">
      <c r="B50" s="329"/>
      <c r="C50" s="439"/>
      <c r="D50" s="440"/>
      <c r="E50" s="441"/>
      <c r="F50" s="94"/>
      <c r="G50" s="340"/>
      <c r="H50" s="345"/>
      <c r="I50" s="343"/>
      <c r="J50" s="343"/>
      <c r="K50" s="344"/>
      <c r="L50" s="349"/>
      <c r="M50" s="350"/>
      <c r="N50" s="350"/>
      <c r="O50" s="351"/>
      <c r="P50" s="424" t="s">
        <v>15</v>
      </c>
      <c r="Q50" s="425"/>
      <c r="R50" s="426"/>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427">
        <f>IF($BB$3="４週",SUM(S50:AT50),IF($BB$3="暦月",SUM(S50:AW50),""))</f>
        <v>0</v>
      </c>
      <c r="AY50" s="428"/>
      <c r="AZ50" s="404">
        <f>IF($BB$3="４週",AX50/4,IF($BB$3="暦月",'通所型サービス（1枚版）'!AX50/('通所型サービス（1枚版）'!$BB$8/7),""))</f>
        <v>0</v>
      </c>
      <c r="BA50" s="405"/>
      <c r="BB50" s="418"/>
      <c r="BC50" s="419"/>
      <c r="BD50" s="419"/>
      <c r="BE50" s="419"/>
      <c r="BF50" s="420"/>
    </row>
    <row r="51" spans="2:58" ht="20.25" customHeight="1" x14ac:dyDescent="0.45">
      <c r="B51" s="329"/>
      <c r="C51" s="442"/>
      <c r="D51" s="443"/>
      <c r="E51" s="444"/>
      <c r="F51" s="94">
        <f>C49</f>
        <v>0</v>
      </c>
      <c r="G51" s="341"/>
      <c r="H51" s="345"/>
      <c r="I51" s="343"/>
      <c r="J51" s="343"/>
      <c r="K51" s="344"/>
      <c r="L51" s="352"/>
      <c r="M51" s="353"/>
      <c r="N51" s="353"/>
      <c r="O51" s="354"/>
      <c r="P51" s="406" t="s">
        <v>50</v>
      </c>
      <c r="Q51" s="407"/>
      <c r="R51" s="408"/>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409">
        <f>IF($BB$3="４週",SUM(S51:AT51),IF($BB$3="暦月",SUM(S51:AW51),""))</f>
        <v>0</v>
      </c>
      <c r="AY51" s="410"/>
      <c r="AZ51" s="411">
        <f>IF($BB$3="４週",AX51/4,IF($BB$3="暦月",'通所型サービス（1枚版）'!AX51/('通所型サービス（1枚版）'!$BB$8/7),""))</f>
        <v>0</v>
      </c>
      <c r="BA51" s="412"/>
      <c r="BB51" s="421"/>
      <c r="BC51" s="422"/>
      <c r="BD51" s="422"/>
      <c r="BE51" s="422"/>
      <c r="BF51" s="423"/>
    </row>
    <row r="52" spans="2:58" ht="20.25" customHeight="1" x14ac:dyDescent="0.45">
      <c r="B52" s="329">
        <f>B49+1</f>
        <v>11</v>
      </c>
      <c r="C52" s="436"/>
      <c r="D52" s="437"/>
      <c r="E52" s="438"/>
      <c r="F52" s="96"/>
      <c r="G52" s="339"/>
      <c r="H52" s="342"/>
      <c r="I52" s="343"/>
      <c r="J52" s="343"/>
      <c r="K52" s="344"/>
      <c r="L52" s="346"/>
      <c r="M52" s="347"/>
      <c r="N52" s="347"/>
      <c r="O52" s="348"/>
      <c r="P52" s="355" t="s">
        <v>49</v>
      </c>
      <c r="Q52" s="356"/>
      <c r="R52" s="35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29"/>
      <c r="AY52" s="430"/>
      <c r="AZ52" s="431"/>
      <c r="BA52" s="432"/>
      <c r="BB52" s="433"/>
      <c r="BC52" s="434"/>
      <c r="BD52" s="434"/>
      <c r="BE52" s="434"/>
      <c r="BF52" s="435"/>
    </row>
    <row r="53" spans="2:58" ht="20.25" customHeight="1" x14ac:dyDescent="0.45">
      <c r="B53" s="329"/>
      <c r="C53" s="439"/>
      <c r="D53" s="440"/>
      <c r="E53" s="441"/>
      <c r="F53" s="94"/>
      <c r="G53" s="340"/>
      <c r="H53" s="345"/>
      <c r="I53" s="343"/>
      <c r="J53" s="343"/>
      <c r="K53" s="344"/>
      <c r="L53" s="349"/>
      <c r="M53" s="350"/>
      <c r="N53" s="350"/>
      <c r="O53" s="351"/>
      <c r="P53" s="424" t="s">
        <v>15</v>
      </c>
      <c r="Q53" s="425"/>
      <c r="R53" s="426"/>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427">
        <f>IF($BB$3="４週",SUM(S53:AT53),IF($BB$3="暦月",SUM(S53:AW53),""))</f>
        <v>0</v>
      </c>
      <c r="AY53" s="428"/>
      <c r="AZ53" s="404">
        <f>IF($BB$3="４週",AX53/4,IF($BB$3="暦月",'通所型サービス（1枚版）'!AX53/('通所型サービス（1枚版）'!$BB$8/7),""))</f>
        <v>0</v>
      </c>
      <c r="BA53" s="405"/>
      <c r="BB53" s="418"/>
      <c r="BC53" s="419"/>
      <c r="BD53" s="419"/>
      <c r="BE53" s="419"/>
      <c r="BF53" s="420"/>
    </row>
    <row r="54" spans="2:58" ht="20.25" customHeight="1" x14ac:dyDescent="0.45">
      <c r="B54" s="329"/>
      <c r="C54" s="442"/>
      <c r="D54" s="443"/>
      <c r="E54" s="444"/>
      <c r="F54" s="94">
        <f>C52</f>
        <v>0</v>
      </c>
      <c r="G54" s="341"/>
      <c r="H54" s="345"/>
      <c r="I54" s="343"/>
      <c r="J54" s="343"/>
      <c r="K54" s="344"/>
      <c r="L54" s="352"/>
      <c r="M54" s="353"/>
      <c r="N54" s="353"/>
      <c r="O54" s="354"/>
      <c r="P54" s="406" t="s">
        <v>50</v>
      </c>
      <c r="Q54" s="407"/>
      <c r="R54" s="408"/>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409">
        <f>IF($BB$3="４週",SUM(S54:AT54),IF($BB$3="暦月",SUM(S54:AW54),""))</f>
        <v>0</v>
      </c>
      <c r="AY54" s="410"/>
      <c r="AZ54" s="411">
        <f>IF($BB$3="４週",AX54/4,IF($BB$3="暦月",'通所型サービス（1枚版）'!AX54/('通所型サービス（1枚版）'!$BB$8/7),""))</f>
        <v>0</v>
      </c>
      <c r="BA54" s="412"/>
      <c r="BB54" s="421"/>
      <c r="BC54" s="422"/>
      <c r="BD54" s="422"/>
      <c r="BE54" s="422"/>
      <c r="BF54" s="423"/>
    </row>
    <row r="55" spans="2:58" ht="20.25" customHeight="1" x14ac:dyDescent="0.45">
      <c r="B55" s="329">
        <f>B52+1</f>
        <v>12</v>
      </c>
      <c r="C55" s="436"/>
      <c r="D55" s="437"/>
      <c r="E55" s="438"/>
      <c r="F55" s="96"/>
      <c r="G55" s="339"/>
      <c r="H55" s="342"/>
      <c r="I55" s="343"/>
      <c r="J55" s="343"/>
      <c r="K55" s="344"/>
      <c r="L55" s="346"/>
      <c r="M55" s="347"/>
      <c r="N55" s="347"/>
      <c r="O55" s="348"/>
      <c r="P55" s="355" t="s">
        <v>49</v>
      </c>
      <c r="Q55" s="356"/>
      <c r="R55" s="35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29"/>
      <c r="AY55" s="430"/>
      <c r="AZ55" s="431"/>
      <c r="BA55" s="432"/>
      <c r="BB55" s="459"/>
      <c r="BC55" s="347"/>
      <c r="BD55" s="347"/>
      <c r="BE55" s="347"/>
      <c r="BF55" s="348"/>
    </row>
    <row r="56" spans="2:58" ht="20.25" customHeight="1" x14ac:dyDescent="0.45">
      <c r="B56" s="329"/>
      <c r="C56" s="439"/>
      <c r="D56" s="440"/>
      <c r="E56" s="441"/>
      <c r="F56" s="94"/>
      <c r="G56" s="340"/>
      <c r="H56" s="345"/>
      <c r="I56" s="343"/>
      <c r="J56" s="343"/>
      <c r="K56" s="344"/>
      <c r="L56" s="349"/>
      <c r="M56" s="350"/>
      <c r="N56" s="350"/>
      <c r="O56" s="351"/>
      <c r="P56" s="424" t="s">
        <v>15</v>
      </c>
      <c r="Q56" s="425"/>
      <c r="R56" s="426"/>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427">
        <f>IF($BB$3="４週",SUM(S56:AT56),IF($BB$3="暦月",SUM(S56:AW56),""))</f>
        <v>0</v>
      </c>
      <c r="AY56" s="428"/>
      <c r="AZ56" s="404">
        <f>IF($BB$3="４週",AX56/4,IF($BB$3="暦月",'通所型サービス（1枚版）'!AX56/('通所型サービス（1枚版）'!$BB$8/7),""))</f>
        <v>0</v>
      </c>
      <c r="BA56" s="405"/>
      <c r="BB56" s="460"/>
      <c r="BC56" s="350"/>
      <c r="BD56" s="350"/>
      <c r="BE56" s="350"/>
      <c r="BF56" s="351"/>
    </row>
    <row r="57" spans="2:58" ht="20.25" customHeight="1" x14ac:dyDescent="0.45">
      <c r="B57" s="329"/>
      <c r="C57" s="442"/>
      <c r="D57" s="443"/>
      <c r="E57" s="444"/>
      <c r="F57" s="94">
        <f>C55</f>
        <v>0</v>
      </c>
      <c r="G57" s="341"/>
      <c r="H57" s="345"/>
      <c r="I57" s="343"/>
      <c r="J57" s="343"/>
      <c r="K57" s="344"/>
      <c r="L57" s="352"/>
      <c r="M57" s="353"/>
      <c r="N57" s="353"/>
      <c r="O57" s="354"/>
      <c r="P57" s="406" t="s">
        <v>50</v>
      </c>
      <c r="Q57" s="407"/>
      <c r="R57" s="408"/>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409">
        <f>IF($BB$3="４週",SUM(S57:AT57),IF($BB$3="暦月",SUM(S57:AW57),""))</f>
        <v>0</v>
      </c>
      <c r="AY57" s="410"/>
      <c r="AZ57" s="411">
        <f>IF($BB$3="４週",AX57/4,IF($BB$3="暦月",'通所型サービス（1枚版）'!AX57/('通所型サービス（1枚版）'!$BB$8/7),""))</f>
        <v>0</v>
      </c>
      <c r="BA57" s="412"/>
      <c r="BB57" s="461"/>
      <c r="BC57" s="353"/>
      <c r="BD57" s="353"/>
      <c r="BE57" s="353"/>
      <c r="BF57" s="354"/>
    </row>
    <row r="58" spans="2:58" ht="20.25" customHeight="1" x14ac:dyDescent="0.45">
      <c r="B58" s="329">
        <f>B55+1</f>
        <v>13</v>
      </c>
      <c r="C58" s="436"/>
      <c r="D58" s="437"/>
      <c r="E58" s="438"/>
      <c r="F58" s="96"/>
      <c r="G58" s="339"/>
      <c r="H58" s="342"/>
      <c r="I58" s="343"/>
      <c r="J58" s="343"/>
      <c r="K58" s="344"/>
      <c r="L58" s="346"/>
      <c r="M58" s="347"/>
      <c r="N58" s="347"/>
      <c r="O58" s="348"/>
      <c r="P58" s="355" t="s">
        <v>49</v>
      </c>
      <c r="Q58" s="356"/>
      <c r="R58" s="35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29"/>
      <c r="AY58" s="430"/>
      <c r="AZ58" s="431"/>
      <c r="BA58" s="432"/>
      <c r="BB58" s="459"/>
      <c r="BC58" s="347"/>
      <c r="BD58" s="347"/>
      <c r="BE58" s="347"/>
      <c r="BF58" s="348"/>
    </row>
    <row r="59" spans="2:58" ht="20.25" customHeight="1" x14ac:dyDescent="0.45">
      <c r="B59" s="329"/>
      <c r="C59" s="439"/>
      <c r="D59" s="440"/>
      <c r="E59" s="441"/>
      <c r="F59" s="94"/>
      <c r="G59" s="340"/>
      <c r="H59" s="345"/>
      <c r="I59" s="343"/>
      <c r="J59" s="343"/>
      <c r="K59" s="344"/>
      <c r="L59" s="349"/>
      <c r="M59" s="350"/>
      <c r="N59" s="350"/>
      <c r="O59" s="351"/>
      <c r="P59" s="424" t="s">
        <v>15</v>
      </c>
      <c r="Q59" s="425"/>
      <c r="R59" s="426"/>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427">
        <f>IF($BB$3="４週",SUM(S59:AT59),IF($BB$3="暦月",SUM(S59:AW59),""))</f>
        <v>0</v>
      </c>
      <c r="AY59" s="428"/>
      <c r="AZ59" s="404">
        <f>IF($BB$3="４週",AX59/4,IF($BB$3="暦月",'通所型サービス（1枚版）'!AX59/('通所型サービス（1枚版）'!$BB$8/7),""))</f>
        <v>0</v>
      </c>
      <c r="BA59" s="405"/>
      <c r="BB59" s="460"/>
      <c r="BC59" s="350"/>
      <c r="BD59" s="350"/>
      <c r="BE59" s="350"/>
      <c r="BF59" s="351"/>
    </row>
    <row r="60" spans="2:58" ht="20.25" customHeight="1" thickBot="1" x14ac:dyDescent="0.5">
      <c r="B60" s="451"/>
      <c r="C60" s="442"/>
      <c r="D60" s="443"/>
      <c r="E60" s="444"/>
      <c r="F60" s="97">
        <f>C58</f>
        <v>0</v>
      </c>
      <c r="G60" s="452"/>
      <c r="H60" s="453"/>
      <c r="I60" s="454"/>
      <c r="J60" s="454"/>
      <c r="K60" s="455"/>
      <c r="L60" s="456"/>
      <c r="M60" s="457"/>
      <c r="N60" s="457"/>
      <c r="O60" s="458"/>
      <c r="P60" s="493" t="s">
        <v>50</v>
      </c>
      <c r="Q60" s="494"/>
      <c r="R60" s="49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409">
        <f>IF($BB$3="４週",SUM(S60:AT60),IF($BB$3="暦月",SUM(S60:AW60),""))</f>
        <v>0</v>
      </c>
      <c r="AY60" s="410"/>
      <c r="AZ60" s="411">
        <f>IF($BB$3="４週",AX60/4,IF($BB$3="暦月",'通所型サービス（1枚版）'!AX60/('通所型サービス（1枚版）'!$BB$8/7),""))</f>
        <v>0</v>
      </c>
      <c r="BA60" s="412"/>
      <c r="BB60" s="492"/>
      <c r="BC60" s="457"/>
      <c r="BD60" s="457"/>
      <c r="BE60" s="457"/>
      <c r="BF60" s="458"/>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62" t="s">
        <v>182</v>
      </c>
      <c r="H62" s="462"/>
      <c r="I62" s="462"/>
      <c r="J62" s="462"/>
      <c r="K62" s="462"/>
      <c r="L62" s="462"/>
      <c r="M62" s="462"/>
      <c r="N62" s="462"/>
      <c r="O62" s="462"/>
      <c r="P62" s="462"/>
      <c r="Q62" s="462"/>
      <c r="R62" s="463"/>
      <c r="S62" s="263" t="str">
        <f>IF(SUMIF($F$22:$F$60, "生活相談員", S22:S60)=0,"",SUMIF($F$22:$F$60,"生活相談員",S22:S60))</f>
        <v/>
      </c>
      <c r="T62" s="264" t="str">
        <f t="shared" ref="T62:AW62" si="1">IF(SUMIF($F$22:$F$60, "生活相談員", T22:T60)=0,"",SUMIF($F$22:$F$60,"生活相談員",T22:T60))</f>
        <v/>
      </c>
      <c r="U62" s="264" t="str">
        <f t="shared" si="1"/>
        <v/>
      </c>
      <c r="V62" s="264" t="str">
        <f t="shared" si="1"/>
        <v/>
      </c>
      <c r="W62" s="264" t="str">
        <f t="shared" si="1"/>
        <v/>
      </c>
      <c r="X62" s="264" t="str">
        <f t="shared" si="1"/>
        <v/>
      </c>
      <c r="Y62" s="265" t="str">
        <f t="shared" si="1"/>
        <v/>
      </c>
      <c r="Z62" s="263" t="str">
        <f t="shared" si="1"/>
        <v/>
      </c>
      <c r="AA62" s="264" t="str">
        <f t="shared" si="1"/>
        <v/>
      </c>
      <c r="AB62" s="264" t="str">
        <f t="shared" si="1"/>
        <v/>
      </c>
      <c r="AC62" s="264" t="str">
        <f t="shared" si="1"/>
        <v/>
      </c>
      <c r="AD62" s="264" t="str">
        <f t="shared" si="1"/>
        <v/>
      </c>
      <c r="AE62" s="264" t="str">
        <f t="shared" si="1"/>
        <v/>
      </c>
      <c r="AF62" s="265" t="str">
        <f t="shared" si="1"/>
        <v/>
      </c>
      <c r="AG62" s="263" t="str">
        <f t="shared" si="1"/>
        <v/>
      </c>
      <c r="AH62" s="264" t="str">
        <f t="shared" si="1"/>
        <v/>
      </c>
      <c r="AI62" s="264" t="str">
        <f t="shared" si="1"/>
        <v/>
      </c>
      <c r="AJ62" s="264" t="str">
        <f t="shared" si="1"/>
        <v/>
      </c>
      <c r="AK62" s="264" t="str">
        <f t="shared" si="1"/>
        <v/>
      </c>
      <c r="AL62" s="264" t="str">
        <f t="shared" si="1"/>
        <v/>
      </c>
      <c r="AM62" s="265" t="str">
        <f t="shared" si="1"/>
        <v/>
      </c>
      <c r="AN62" s="263" t="str">
        <f t="shared" si="1"/>
        <v/>
      </c>
      <c r="AO62" s="264" t="str">
        <f t="shared" si="1"/>
        <v/>
      </c>
      <c r="AP62" s="264" t="str">
        <f t="shared" si="1"/>
        <v/>
      </c>
      <c r="AQ62" s="264" t="str">
        <f t="shared" si="1"/>
        <v/>
      </c>
      <c r="AR62" s="264" t="str">
        <f t="shared" si="1"/>
        <v/>
      </c>
      <c r="AS62" s="264" t="str">
        <f t="shared" si="1"/>
        <v/>
      </c>
      <c r="AT62" s="265" t="str">
        <f t="shared" si="1"/>
        <v/>
      </c>
      <c r="AU62" s="263" t="str">
        <f t="shared" si="1"/>
        <v/>
      </c>
      <c r="AV62" s="264" t="str">
        <f t="shared" si="1"/>
        <v/>
      </c>
      <c r="AW62" s="265" t="str">
        <f t="shared" si="1"/>
        <v/>
      </c>
      <c r="AX62" s="464" t="str">
        <f>IF(SUMIF($F$22:$F$60, "生活相談員", AX22:AY60)=0,"",SUMIF($F$22:$F$60,"生活相談員",AX22:AY60))</f>
        <v/>
      </c>
      <c r="AY62" s="465"/>
      <c r="AZ62" s="466" t="str">
        <f>IF(AX62="","",IF($BB$3="４週",AX62/4,IF($BB$3="暦月",AX62/('通所型サービス（1枚版）'!$BB$8/7),"")))</f>
        <v/>
      </c>
      <c r="BA62" s="467"/>
      <c r="BB62" s="468"/>
      <c r="BC62" s="469"/>
      <c r="BD62" s="469"/>
      <c r="BE62" s="469"/>
      <c r="BF62" s="470"/>
    </row>
    <row r="63" spans="2:58" ht="20.25" customHeight="1" x14ac:dyDescent="0.45">
      <c r="B63" s="55"/>
      <c r="C63" s="27"/>
      <c r="D63" s="27"/>
      <c r="E63" s="27"/>
      <c r="F63" s="27"/>
      <c r="G63" s="477" t="s">
        <v>183</v>
      </c>
      <c r="H63" s="477"/>
      <c r="I63" s="477"/>
      <c r="J63" s="477"/>
      <c r="K63" s="477"/>
      <c r="L63" s="477"/>
      <c r="M63" s="477"/>
      <c r="N63" s="477"/>
      <c r="O63" s="477"/>
      <c r="P63" s="477"/>
      <c r="Q63" s="477"/>
      <c r="R63" s="478"/>
      <c r="S63" s="266" t="str">
        <f t="shared" ref="S63:AW63" si="2">IF(SUMIF($F$22:$F$60, "介護職員", S22:S60)=0,"",SUMIF($F$22:$F$60, "介護職員", S22:S60))</f>
        <v/>
      </c>
      <c r="T63" s="267" t="str">
        <f t="shared" si="2"/>
        <v/>
      </c>
      <c r="U63" s="267" t="str">
        <f t="shared" si="2"/>
        <v/>
      </c>
      <c r="V63" s="267" t="str">
        <f t="shared" si="2"/>
        <v/>
      </c>
      <c r="W63" s="267" t="str">
        <f t="shared" si="2"/>
        <v/>
      </c>
      <c r="X63" s="267" t="str">
        <f t="shared" si="2"/>
        <v/>
      </c>
      <c r="Y63" s="268" t="str">
        <f t="shared" si="2"/>
        <v/>
      </c>
      <c r="Z63" s="266" t="str">
        <f t="shared" si="2"/>
        <v/>
      </c>
      <c r="AA63" s="267" t="str">
        <f t="shared" si="2"/>
        <v/>
      </c>
      <c r="AB63" s="267" t="str">
        <f t="shared" si="2"/>
        <v/>
      </c>
      <c r="AC63" s="267" t="str">
        <f t="shared" si="2"/>
        <v/>
      </c>
      <c r="AD63" s="267" t="str">
        <f t="shared" si="2"/>
        <v/>
      </c>
      <c r="AE63" s="267" t="str">
        <f t="shared" si="2"/>
        <v/>
      </c>
      <c r="AF63" s="268" t="str">
        <f t="shared" si="2"/>
        <v/>
      </c>
      <c r="AG63" s="266" t="str">
        <f t="shared" si="2"/>
        <v/>
      </c>
      <c r="AH63" s="267" t="str">
        <f t="shared" si="2"/>
        <v/>
      </c>
      <c r="AI63" s="267" t="str">
        <f t="shared" si="2"/>
        <v/>
      </c>
      <c r="AJ63" s="267" t="str">
        <f t="shared" si="2"/>
        <v/>
      </c>
      <c r="AK63" s="267" t="str">
        <f t="shared" si="2"/>
        <v/>
      </c>
      <c r="AL63" s="267" t="str">
        <f t="shared" si="2"/>
        <v/>
      </c>
      <c r="AM63" s="268" t="str">
        <f t="shared" si="2"/>
        <v/>
      </c>
      <c r="AN63" s="266" t="str">
        <f t="shared" si="2"/>
        <v/>
      </c>
      <c r="AO63" s="267" t="str">
        <f t="shared" si="2"/>
        <v/>
      </c>
      <c r="AP63" s="267" t="str">
        <f t="shared" si="2"/>
        <v/>
      </c>
      <c r="AQ63" s="267" t="str">
        <f t="shared" si="2"/>
        <v/>
      </c>
      <c r="AR63" s="267" t="str">
        <f t="shared" si="2"/>
        <v/>
      </c>
      <c r="AS63" s="267" t="str">
        <f t="shared" si="2"/>
        <v/>
      </c>
      <c r="AT63" s="268" t="str">
        <f t="shared" si="2"/>
        <v/>
      </c>
      <c r="AU63" s="266" t="str">
        <f t="shared" si="2"/>
        <v/>
      </c>
      <c r="AV63" s="267" t="str">
        <f t="shared" si="2"/>
        <v/>
      </c>
      <c r="AW63" s="268" t="str">
        <f t="shared" si="2"/>
        <v/>
      </c>
      <c r="AX63" s="479" t="str">
        <f>IF(SUMIF($F$22:$F$60, "介護職員", AX22:AX60)=0,"",SUMIF($F$22:$F$60, "介護職員", AX22:AX60))</f>
        <v/>
      </c>
      <c r="AY63" s="480"/>
      <c r="AZ63" s="481" t="str">
        <f>IF(AX63="","",IF($BB$3="４週",AX63/4,IF($BB$3="暦月",AX63/('通所型サービス（1枚版）'!$BB$8/7),"")))</f>
        <v/>
      </c>
      <c r="BA63" s="482"/>
      <c r="BB63" s="471"/>
      <c r="BC63" s="472"/>
      <c r="BD63" s="472"/>
      <c r="BE63" s="472"/>
      <c r="BF63" s="473"/>
    </row>
    <row r="64" spans="2:58" ht="20.25" customHeight="1" x14ac:dyDescent="0.45">
      <c r="B64" s="55"/>
      <c r="C64" s="27"/>
      <c r="D64" s="27"/>
      <c r="E64" s="27"/>
      <c r="F64" s="27"/>
      <c r="G64" s="477" t="s">
        <v>184</v>
      </c>
      <c r="H64" s="477"/>
      <c r="I64" s="477"/>
      <c r="J64" s="477"/>
      <c r="K64" s="477"/>
      <c r="L64" s="477"/>
      <c r="M64" s="477"/>
      <c r="N64" s="477"/>
      <c r="O64" s="477"/>
      <c r="P64" s="477"/>
      <c r="Q64" s="477"/>
      <c r="R64" s="478"/>
      <c r="S64" s="242"/>
      <c r="T64" s="243"/>
      <c r="U64" s="243"/>
      <c r="V64" s="243"/>
      <c r="W64" s="243"/>
      <c r="X64" s="243"/>
      <c r="Y64" s="244"/>
      <c r="Z64" s="242"/>
      <c r="AA64" s="243"/>
      <c r="AB64" s="243"/>
      <c r="AC64" s="243"/>
      <c r="AD64" s="243"/>
      <c r="AE64" s="243"/>
      <c r="AF64" s="244"/>
      <c r="AG64" s="242"/>
      <c r="AH64" s="243"/>
      <c r="AI64" s="243"/>
      <c r="AJ64" s="243"/>
      <c r="AK64" s="243"/>
      <c r="AL64" s="243"/>
      <c r="AM64" s="244"/>
      <c r="AN64" s="242"/>
      <c r="AO64" s="243"/>
      <c r="AP64" s="243"/>
      <c r="AQ64" s="243"/>
      <c r="AR64" s="243"/>
      <c r="AS64" s="243"/>
      <c r="AT64" s="244"/>
      <c r="AU64" s="242"/>
      <c r="AV64" s="243"/>
      <c r="AW64" s="244"/>
      <c r="AX64" s="483"/>
      <c r="AY64" s="484"/>
      <c r="AZ64" s="484"/>
      <c r="BA64" s="485"/>
      <c r="BB64" s="471"/>
      <c r="BC64" s="472"/>
      <c r="BD64" s="472"/>
      <c r="BE64" s="472"/>
      <c r="BF64" s="473"/>
    </row>
    <row r="65" spans="1:73" ht="20.25" customHeight="1" x14ac:dyDescent="0.45">
      <c r="B65" s="55"/>
      <c r="C65" s="27"/>
      <c r="D65" s="27"/>
      <c r="E65" s="27"/>
      <c r="F65" s="27"/>
      <c r="G65" s="477" t="s">
        <v>186</v>
      </c>
      <c r="H65" s="477"/>
      <c r="I65" s="477"/>
      <c r="J65" s="477"/>
      <c r="K65" s="477"/>
      <c r="L65" s="477"/>
      <c r="M65" s="477"/>
      <c r="N65" s="477"/>
      <c r="O65" s="477"/>
      <c r="P65" s="477"/>
      <c r="Q65" s="477"/>
      <c r="R65" s="478"/>
      <c r="S65" s="242"/>
      <c r="T65" s="243"/>
      <c r="U65" s="243"/>
      <c r="V65" s="243"/>
      <c r="W65" s="243"/>
      <c r="X65" s="243"/>
      <c r="Y65" s="244"/>
      <c r="Z65" s="242"/>
      <c r="AA65" s="243"/>
      <c r="AB65" s="243"/>
      <c r="AC65" s="243"/>
      <c r="AD65" s="243"/>
      <c r="AE65" s="243"/>
      <c r="AF65" s="244"/>
      <c r="AG65" s="242"/>
      <c r="AH65" s="243"/>
      <c r="AI65" s="243"/>
      <c r="AJ65" s="243"/>
      <c r="AK65" s="243"/>
      <c r="AL65" s="243"/>
      <c r="AM65" s="244"/>
      <c r="AN65" s="242"/>
      <c r="AO65" s="243"/>
      <c r="AP65" s="243"/>
      <c r="AQ65" s="243"/>
      <c r="AR65" s="243"/>
      <c r="AS65" s="243"/>
      <c r="AT65" s="244"/>
      <c r="AU65" s="242"/>
      <c r="AV65" s="243"/>
      <c r="AW65" s="244"/>
      <c r="AX65" s="486"/>
      <c r="AY65" s="487"/>
      <c r="AZ65" s="487"/>
      <c r="BA65" s="488"/>
      <c r="BB65" s="471"/>
      <c r="BC65" s="472"/>
      <c r="BD65" s="472"/>
      <c r="BE65" s="472"/>
      <c r="BF65" s="473"/>
    </row>
    <row r="66" spans="1:73" ht="20.25" customHeight="1" thickBot="1" x14ac:dyDescent="0.5">
      <c r="B66" s="56"/>
      <c r="C66" s="116"/>
      <c r="D66" s="116"/>
      <c r="E66" s="116"/>
      <c r="F66" s="116"/>
      <c r="G66" s="496" t="s">
        <v>187</v>
      </c>
      <c r="H66" s="496"/>
      <c r="I66" s="496"/>
      <c r="J66" s="496"/>
      <c r="K66" s="496"/>
      <c r="L66" s="496"/>
      <c r="M66" s="496"/>
      <c r="N66" s="496"/>
      <c r="O66" s="496"/>
      <c r="P66" s="496"/>
      <c r="Q66" s="496"/>
      <c r="R66" s="497"/>
      <c r="S66" s="269" t="str">
        <f>IF(S65&lt;&gt;"",IF(S64&gt;15,((S64-15)/5+1)*S65,S65),"")</f>
        <v/>
      </c>
      <c r="T66" s="270" t="str">
        <f t="shared" ref="T66:AW66" si="3">IF(T65&lt;&gt;"",IF(T64&gt;15,((T64-15)/5+1)*T65,T65),"")</f>
        <v/>
      </c>
      <c r="U66" s="270" t="str">
        <f t="shared" si="3"/>
        <v/>
      </c>
      <c r="V66" s="270" t="str">
        <f t="shared" si="3"/>
        <v/>
      </c>
      <c r="W66" s="270" t="str">
        <f t="shared" si="3"/>
        <v/>
      </c>
      <c r="X66" s="270" t="str">
        <f t="shared" si="3"/>
        <v/>
      </c>
      <c r="Y66" s="271" t="str">
        <f t="shared" si="3"/>
        <v/>
      </c>
      <c r="Z66" s="269" t="str">
        <f t="shared" si="3"/>
        <v/>
      </c>
      <c r="AA66" s="270" t="str">
        <f t="shared" si="3"/>
        <v/>
      </c>
      <c r="AB66" s="270" t="str">
        <f t="shared" si="3"/>
        <v/>
      </c>
      <c r="AC66" s="270" t="str">
        <f t="shared" si="3"/>
        <v/>
      </c>
      <c r="AD66" s="270" t="str">
        <f t="shared" si="3"/>
        <v/>
      </c>
      <c r="AE66" s="270" t="str">
        <f t="shared" si="3"/>
        <v/>
      </c>
      <c r="AF66" s="271" t="str">
        <f t="shared" si="3"/>
        <v/>
      </c>
      <c r="AG66" s="269" t="str">
        <f t="shared" si="3"/>
        <v/>
      </c>
      <c r="AH66" s="270" t="str">
        <f t="shared" si="3"/>
        <v/>
      </c>
      <c r="AI66" s="270" t="str">
        <f t="shared" si="3"/>
        <v/>
      </c>
      <c r="AJ66" s="270" t="str">
        <f t="shared" si="3"/>
        <v/>
      </c>
      <c r="AK66" s="270" t="str">
        <f t="shared" si="3"/>
        <v/>
      </c>
      <c r="AL66" s="270" t="str">
        <f t="shared" si="3"/>
        <v/>
      </c>
      <c r="AM66" s="271" t="str">
        <f t="shared" si="3"/>
        <v/>
      </c>
      <c r="AN66" s="269" t="str">
        <f t="shared" si="3"/>
        <v/>
      </c>
      <c r="AO66" s="270" t="str">
        <f t="shared" si="3"/>
        <v/>
      </c>
      <c r="AP66" s="270" t="str">
        <f t="shared" si="3"/>
        <v/>
      </c>
      <c r="AQ66" s="270" t="str">
        <f t="shared" si="3"/>
        <v/>
      </c>
      <c r="AR66" s="270" t="str">
        <f t="shared" si="3"/>
        <v/>
      </c>
      <c r="AS66" s="270" t="str">
        <f t="shared" si="3"/>
        <v/>
      </c>
      <c r="AT66" s="271" t="str">
        <f t="shared" si="3"/>
        <v/>
      </c>
      <c r="AU66" s="266" t="str">
        <f t="shared" si="3"/>
        <v/>
      </c>
      <c r="AV66" s="267" t="str">
        <f t="shared" si="3"/>
        <v/>
      </c>
      <c r="AW66" s="268" t="str">
        <f t="shared" si="3"/>
        <v/>
      </c>
      <c r="AX66" s="486"/>
      <c r="AY66" s="487"/>
      <c r="AZ66" s="487"/>
      <c r="BA66" s="488"/>
      <c r="BB66" s="471"/>
      <c r="BC66" s="472"/>
      <c r="BD66" s="472"/>
      <c r="BE66" s="472"/>
      <c r="BF66" s="473"/>
    </row>
    <row r="67" spans="1:73" ht="18.75" customHeight="1" x14ac:dyDescent="0.45">
      <c r="B67" s="293" t="s">
        <v>188</v>
      </c>
      <c r="C67" s="294"/>
      <c r="D67" s="294"/>
      <c r="E67" s="294"/>
      <c r="F67" s="294"/>
      <c r="G67" s="294"/>
      <c r="H67" s="294"/>
      <c r="I67" s="294"/>
      <c r="J67" s="294"/>
      <c r="K67" s="295"/>
      <c r="L67" s="445" t="s">
        <v>60</v>
      </c>
      <c r="M67" s="445"/>
      <c r="N67" s="445"/>
      <c r="O67" s="445"/>
      <c r="P67" s="445"/>
      <c r="Q67" s="445"/>
      <c r="R67" s="446"/>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486"/>
      <c r="AY67" s="487"/>
      <c r="AZ67" s="487"/>
      <c r="BA67" s="488"/>
      <c r="BB67" s="471"/>
      <c r="BC67" s="472"/>
      <c r="BD67" s="472"/>
      <c r="BE67" s="472"/>
      <c r="BF67" s="473"/>
    </row>
    <row r="68" spans="1:73" ht="18.75" customHeight="1" x14ac:dyDescent="0.45">
      <c r="B68" s="293"/>
      <c r="C68" s="294"/>
      <c r="D68" s="294"/>
      <c r="E68" s="294"/>
      <c r="F68" s="294"/>
      <c r="G68" s="294"/>
      <c r="H68" s="294"/>
      <c r="I68" s="294"/>
      <c r="J68" s="294"/>
      <c r="K68" s="295"/>
      <c r="L68" s="447" t="s">
        <v>5</v>
      </c>
      <c r="M68" s="447"/>
      <c r="N68" s="447"/>
      <c r="O68" s="447"/>
      <c r="P68" s="447"/>
      <c r="Q68" s="447"/>
      <c r="R68" s="448"/>
      <c r="S68" s="239" t="str">
        <f t="shared" ref="S68:AH71" si="5">IF($L68="","",IF(COUNTIFS($F$22:$F$60,$L68,S$22:S$60,"&gt;0")=0,"",COUNTIFS($F$22:$F$60,$L68,S$22:S$60,"&gt;0")))</f>
        <v/>
      </c>
      <c r="T68" s="240" t="str">
        <f>IF($L68="","",IF(COUNTIFS($F$22:$F$60,$L68,T$22:T$60,"&gt;0")=0,"",COUNTIFS($F$22:$F$60,$L68,T$22:T$60,"&gt;0")))</f>
        <v/>
      </c>
      <c r="U68" s="240" t="str">
        <f t="shared" si="5"/>
        <v/>
      </c>
      <c r="V68" s="240" t="str">
        <f t="shared" si="5"/>
        <v/>
      </c>
      <c r="W68" s="240" t="str">
        <f t="shared" si="5"/>
        <v/>
      </c>
      <c r="X68" s="240" t="str">
        <f t="shared" si="5"/>
        <v/>
      </c>
      <c r="Y68" s="241" t="str">
        <f t="shared" si="5"/>
        <v/>
      </c>
      <c r="Z68" s="252" t="str">
        <f t="shared" si="5"/>
        <v/>
      </c>
      <c r="AA68" s="240" t="str">
        <f t="shared" si="5"/>
        <v/>
      </c>
      <c r="AB68" s="240" t="str">
        <f t="shared" si="5"/>
        <v/>
      </c>
      <c r="AC68" s="240" t="str">
        <f t="shared" si="5"/>
        <v/>
      </c>
      <c r="AD68" s="240" t="str">
        <f t="shared" si="5"/>
        <v/>
      </c>
      <c r="AE68" s="240" t="str">
        <f t="shared" si="5"/>
        <v/>
      </c>
      <c r="AF68" s="241" t="str">
        <f t="shared" si="5"/>
        <v/>
      </c>
      <c r="AG68" s="240" t="str">
        <f t="shared" si="5"/>
        <v/>
      </c>
      <c r="AH68" s="240" t="str">
        <f t="shared" si="5"/>
        <v/>
      </c>
      <c r="AI68" s="240" t="str">
        <f t="shared" si="4"/>
        <v/>
      </c>
      <c r="AJ68" s="240" t="str">
        <f t="shared" si="4"/>
        <v/>
      </c>
      <c r="AK68" s="240" t="str">
        <f t="shared" si="4"/>
        <v/>
      </c>
      <c r="AL68" s="240" t="str">
        <f t="shared" si="4"/>
        <v/>
      </c>
      <c r="AM68" s="241" t="str">
        <f t="shared" si="4"/>
        <v/>
      </c>
      <c r="AN68" s="240" t="str">
        <f t="shared" si="4"/>
        <v/>
      </c>
      <c r="AO68" s="240" t="str">
        <f t="shared" si="4"/>
        <v/>
      </c>
      <c r="AP68" s="240" t="str">
        <f t="shared" si="4"/>
        <v/>
      </c>
      <c r="AQ68" s="240" t="str">
        <f t="shared" si="4"/>
        <v/>
      </c>
      <c r="AR68" s="240" t="str">
        <f t="shared" si="4"/>
        <v/>
      </c>
      <c r="AS68" s="240" t="str">
        <f t="shared" si="4"/>
        <v/>
      </c>
      <c r="AT68" s="241" t="str">
        <f t="shared" si="4"/>
        <v/>
      </c>
      <c r="AU68" s="240" t="str">
        <f t="shared" si="4"/>
        <v/>
      </c>
      <c r="AV68" s="240" t="str">
        <f t="shared" si="4"/>
        <v/>
      </c>
      <c r="AW68" s="241" t="str">
        <f t="shared" si="4"/>
        <v/>
      </c>
      <c r="AX68" s="486"/>
      <c r="AY68" s="487"/>
      <c r="AZ68" s="487"/>
      <c r="BA68" s="488"/>
      <c r="BB68" s="471"/>
      <c r="BC68" s="472"/>
      <c r="BD68" s="472"/>
      <c r="BE68" s="472"/>
      <c r="BF68" s="473"/>
    </row>
    <row r="69" spans="1:73" ht="18.75" customHeight="1" x14ac:dyDescent="0.45">
      <c r="B69" s="293"/>
      <c r="C69" s="294"/>
      <c r="D69" s="294"/>
      <c r="E69" s="294"/>
      <c r="F69" s="294"/>
      <c r="G69" s="294"/>
      <c r="H69" s="294"/>
      <c r="I69" s="294"/>
      <c r="J69" s="294"/>
      <c r="K69" s="295"/>
      <c r="L69" s="447" t="s">
        <v>61</v>
      </c>
      <c r="M69" s="447"/>
      <c r="N69" s="447"/>
      <c r="O69" s="447"/>
      <c r="P69" s="447"/>
      <c r="Q69" s="447"/>
      <c r="R69" s="448"/>
      <c r="S69" s="239" t="str">
        <f t="shared" si="5"/>
        <v/>
      </c>
      <c r="T69" s="240" t="str">
        <f t="shared" si="4"/>
        <v/>
      </c>
      <c r="U69" s="240" t="str">
        <f t="shared" si="4"/>
        <v/>
      </c>
      <c r="V69" s="240" t="str">
        <f t="shared" si="4"/>
        <v/>
      </c>
      <c r="W69" s="240" t="str">
        <f t="shared" si="4"/>
        <v/>
      </c>
      <c r="X69" s="240" t="str">
        <f>IF($L69="","",IF(COUNTIFS($F$22:$F$60,$L69,X$22:X$60,"&gt;0")=0,"",COUNTIFS($F$22:$F$60,$L69,X$22:X$60,"&gt;0")))</f>
        <v/>
      </c>
      <c r="Y69" s="241" t="str">
        <f t="shared" si="4"/>
        <v/>
      </c>
      <c r="Z69" s="252" t="str">
        <f t="shared" si="4"/>
        <v/>
      </c>
      <c r="AA69" s="240" t="str">
        <f t="shared" si="4"/>
        <v/>
      </c>
      <c r="AB69" s="240" t="str">
        <f t="shared" si="4"/>
        <v/>
      </c>
      <c r="AC69" s="240" t="str">
        <f t="shared" si="4"/>
        <v/>
      </c>
      <c r="AD69" s="240" t="str">
        <f t="shared" si="4"/>
        <v/>
      </c>
      <c r="AE69" s="240" t="str">
        <f t="shared" si="4"/>
        <v/>
      </c>
      <c r="AF69" s="241" t="str">
        <f t="shared" si="4"/>
        <v/>
      </c>
      <c r="AG69" s="240" t="str">
        <f t="shared" si="4"/>
        <v/>
      </c>
      <c r="AH69" s="240" t="str">
        <f t="shared" si="4"/>
        <v/>
      </c>
      <c r="AI69" s="240" t="str">
        <f t="shared" si="4"/>
        <v/>
      </c>
      <c r="AJ69" s="240" t="str">
        <f t="shared" si="4"/>
        <v/>
      </c>
      <c r="AK69" s="240" t="str">
        <f t="shared" si="4"/>
        <v/>
      </c>
      <c r="AL69" s="240" t="str">
        <f t="shared" si="4"/>
        <v/>
      </c>
      <c r="AM69" s="241" t="str">
        <f t="shared" si="4"/>
        <v/>
      </c>
      <c r="AN69" s="240" t="str">
        <f t="shared" si="4"/>
        <v/>
      </c>
      <c r="AO69" s="240" t="str">
        <f t="shared" si="4"/>
        <v/>
      </c>
      <c r="AP69" s="240" t="str">
        <f t="shared" si="4"/>
        <v/>
      </c>
      <c r="AQ69" s="240" t="str">
        <f t="shared" si="4"/>
        <v/>
      </c>
      <c r="AR69" s="240" t="str">
        <f t="shared" si="4"/>
        <v/>
      </c>
      <c r="AS69" s="240" t="str">
        <f t="shared" si="4"/>
        <v/>
      </c>
      <c r="AT69" s="241" t="str">
        <f t="shared" si="4"/>
        <v/>
      </c>
      <c r="AU69" s="240" t="str">
        <f t="shared" si="4"/>
        <v/>
      </c>
      <c r="AV69" s="240" t="str">
        <f t="shared" si="4"/>
        <v/>
      </c>
      <c r="AW69" s="241" t="str">
        <f t="shared" si="4"/>
        <v/>
      </c>
      <c r="AX69" s="486"/>
      <c r="AY69" s="487"/>
      <c r="AZ69" s="487"/>
      <c r="BA69" s="488"/>
      <c r="BB69" s="471"/>
      <c r="BC69" s="472"/>
      <c r="BD69" s="472"/>
      <c r="BE69" s="472"/>
      <c r="BF69" s="473"/>
    </row>
    <row r="70" spans="1:73" ht="18.75" customHeight="1" x14ac:dyDescent="0.45">
      <c r="B70" s="293"/>
      <c r="C70" s="294"/>
      <c r="D70" s="294"/>
      <c r="E70" s="294"/>
      <c r="F70" s="294"/>
      <c r="G70" s="294"/>
      <c r="H70" s="294"/>
      <c r="I70" s="294"/>
      <c r="J70" s="294"/>
      <c r="K70" s="295"/>
      <c r="L70" s="447" t="s">
        <v>62</v>
      </c>
      <c r="M70" s="447"/>
      <c r="N70" s="447"/>
      <c r="O70" s="447"/>
      <c r="P70" s="447"/>
      <c r="Q70" s="447"/>
      <c r="R70" s="448"/>
      <c r="S70" s="239" t="str">
        <f t="shared" si="5"/>
        <v/>
      </c>
      <c r="T70" s="240" t="str">
        <f t="shared" si="4"/>
        <v/>
      </c>
      <c r="U70" s="240" t="str">
        <f t="shared" si="4"/>
        <v/>
      </c>
      <c r="V70" s="240" t="str">
        <f t="shared" si="4"/>
        <v/>
      </c>
      <c r="W70" s="240" t="str">
        <f t="shared" si="4"/>
        <v/>
      </c>
      <c r="X70" s="240" t="str">
        <f t="shared" si="4"/>
        <v/>
      </c>
      <c r="Y70" s="241" t="str">
        <f t="shared" si="4"/>
        <v/>
      </c>
      <c r="Z70" s="252" t="str">
        <f t="shared" si="4"/>
        <v/>
      </c>
      <c r="AA70" s="240" t="str">
        <f t="shared" si="4"/>
        <v/>
      </c>
      <c r="AB70" s="240" t="str">
        <f t="shared" si="4"/>
        <v/>
      </c>
      <c r="AC70" s="240" t="str">
        <f t="shared" si="4"/>
        <v/>
      </c>
      <c r="AD70" s="240" t="str">
        <f t="shared" si="4"/>
        <v/>
      </c>
      <c r="AE70" s="240" t="str">
        <f t="shared" si="4"/>
        <v/>
      </c>
      <c r="AF70" s="241" t="str">
        <f t="shared" si="4"/>
        <v/>
      </c>
      <c r="AG70" s="240" t="str">
        <f t="shared" si="4"/>
        <v/>
      </c>
      <c r="AH70" s="240" t="str">
        <f t="shared" si="4"/>
        <v/>
      </c>
      <c r="AI70" s="240" t="str">
        <f t="shared" si="4"/>
        <v/>
      </c>
      <c r="AJ70" s="240" t="str">
        <f t="shared" si="4"/>
        <v/>
      </c>
      <c r="AK70" s="240" t="str">
        <f t="shared" si="4"/>
        <v/>
      </c>
      <c r="AL70" s="240" t="str">
        <f t="shared" si="4"/>
        <v/>
      </c>
      <c r="AM70" s="241" t="str">
        <f t="shared" si="4"/>
        <v/>
      </c>
      <c r="AN70" s="240" t="str">
        <f t="shared" si="4"/>
        <v/>
      </c>
      <c r="AO70" s="240" t="str">
        <f t="shared" si="4"/>
        <v/>
      </c>
      <c r="AP70" s="240" t="str">
        <f t="shared" si="4"/>
        <v/>
      </c>
      <c r="AQ70" s="240" t="str">
        <f t="shared" si="4"/>
        <v/>
      </c>
      <c r="AR70" s="240" t="str">
        <f t="shared" si="4"/>
        <v/>
      </c>
      <c r="AS70" s="240" t="str">
        <f t="shared" si="4"/>
        <v/>
      </c>
      <c r="AT70" s="241" t="str">
        <f t="shared" si="4"/>
        <v/>
      </c>
      <c r="AU70" s="240" t="str">
        <f t="shared" si="4"/>
        <v/>
      </c>
      <c r="AV70" s="240" t="str">
        <f t="shared" si="4"/>
        <v/>
      </c>
      <c r="AW70" s="241" t="str">
        <f t="shared" si="4"/>
        <v/>
      </c>
      <c r="AX70" s="486"/>
      <c r="AY70" s="487"/>
      <c r="AZ70" s="487"/>
      <c r="BA70" s="488"/>
      <c r="BB70" s="471"/>
      <c r="BC70" s="472"/>
      <c r="BD70" s="472"/>
      <c r="BE70" s="472"/>
      <c r="BF70" s="473"/>
    </row>
    <row r="71" spans="1:73" ht="18.75" customHeight="1" thickBot="1" x14ac:dyDescent="0.5">
      <c r="B71" s="296"/>
      <c r="C71" s="297"/>
      <c r="D71" s="297"/>
      <c r="E71" s="297"/>
      <c r="F71" s="297"/>
      <c r="G71" s="297"/>
      <c r="H71" s="297"/>
      <c r="I71" s="297"/>
      <c r="J71" s="297"/>
      <c r="K71" s="298"/>
      <c r="L71" s="449"/>
      <c r="M71" s="449"/>
      <c r="N71" s="449"/>
      <c r="O71" s="449"/>
      <c r="P71" s="449"/>
      <c r="Q71" s="449"/>
      <c r="R71" s="45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9"/>
      <c r="AY71" s="490"/>
      <c r="AZ71" s="490"/>
      <c r="BA71" s="491"/>
      <c r="BB71" s="474"/>
      <c r="BC71" s="475"/>
      <c r="BD71" s="475"/>
      <c r="BE71" s="475"/>
      <c r="BF71" s="47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498" t="s">
        <v>52</v>
      </c>
      <c r="F4" s="498"/>
      <c r="G4" s="498"/>
      <c r="H4" s="498"/>
      <c r="I4" s="498"/>
      <c r="J4" s="498"/>
      <c r="K4" s="498"/>
      <c r="M4" s="498" t="s">
        <v>51</v>
      </c>
      <c r="N4" s="498"/>
      <c r="O4" s="498"/>
      <c r="Q4" s="498" t="s">
        <v>82</v>
      </c>
      <c r="R4" s="498"/>
      <c r="S4" s="498"/>
      <c r="T4" s="498"/>
      <c r="U4" s="498"/>
      <c r="W4" s="498"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498"/>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499" t="s">
        <v>139</v>
      </c>
      <c r="G4" s="499"/>
      <c r="H4" s="499"/>
      <c r="I4" s="499"/>
      <c r="J4" s="499"/>
      <c r="K4" s="499"/>
    </row>
    <row r="5" spans="2:11" s="63" customFormat="1" ht="20.25" customHeight="1" x14ac:dyDescent="0.45">
      <c r="B5" s="75"/>
      <c r="C5" s="57" t="s">
        <v>140</v>
      </c>
      <c r="D5" s="57"/>
      <c r="F5" s="499"/>
      <c r="G5" s="499"/>
      <c r="H5" s="499"/>
      <c r="I5" s="499"/>
      <c r="J5" s="499"/>
      <c r="K5" s="499"/>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72"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1" customWidth="1"/>
    <col min="2" max="2" width="9" style="211"/>
    <col min="3" max="12" width="40.59765625" style="211" customWidth="1"/>
    <col min="13" max="16384" width="9" style="211"/>
  </cols>
  <sheetData>
    <row r="1" spans="1:12" x14ac:dyDescent="0.45">
      <c r="A1" s="209"/>
      <c r="B1" s="210" t="s">
        <v>83</v>
      </c>
      <c r="C1" s="210"/>
      <c r="D1" s="210"/>
    </row>
    <row r="2" spans="1:12" x14ac:dyDescent="0.45">
      <c r="A2" s="209"/>
      <c r="B2" s="210"/>
      <c r="C2" s="210"/>
      <c r="D2" s="210"/>
    </row>
    <row r="3" spans="1:12" x14ac:dyDescent="0.45">
      <c r="A3" s="209"/>
      <c r="B3" s="212" t="s">
        <v>98</v>
      </c>
      <c r="C3" s="212" t="s">
        <v>99</v>
      </c>
      <c r="D3" s="210"/>
    </row>
    <row r="4" spans="1:12" x14ac:dyDescent="0.45">
      <c r="A4" s="209"/>
      <c r="B4" s="213">
        <v>1</v>
      </c>
      <c r="C4" s="274" t="s">
        <v>206</v>
      </c>
      <c r="D4" s="210"/>
    </row>
    <row r="5" spans="1:12" x14ac:dyDescent="0.45">
      <c r="A5" s="209"/>
      <c r="B5" s="213">
        <v>2</v>
      </c>
      <c r="C5" s="274" t="s">
        <v>207</v>
      </c>
    </row>
    <row r="6" spans="1:12" x14ac:dyDescent="0.45">
      <c r="A6" s="209"/>
      <c r="B6" s="213">
        <v>3</v>
      </c>
      <c r="C6" s="274" t="s">
        <v>150</v>
      </c>
      <c r="D6" s="210"/>
    </row>
    <row r="7" spans="1:12" x14ac:dyDescent="0.45">
      <c r="A7" s="209"/>
      <c r="B7" s="213">
        <v>4</v>
      </c>
      <c r="C7" s="274" t="s">
        <v>150</v>
      </c>
      <c r="D7" s="210"/>
    </row>
    <row r="8" spans="1:12" x14ac:dyDescent="0.45">
      <c r="A8" s="209"/>
      <c r="B8" s="213">
        <v>5</v>
      </c>
      <c r="C8" s="274" t="s">
        <v>150</v>
      </c>
      <c r="D8" s="210"/>
    </row>
    <row r="9" spans="1:12" x14ac:dyDescent="0.45">
      <c r="A9" s="209"/>
      <c r="B9" s="210"/>
      <c r="C9" s="210"/>
      <c r="D9" s="210"/>
    </row>
    <row r="10" spans="1:12" x14ac:dyDescent="0.45">
      <c r="A10" s="209"/>
      <c r="B10" s="210" t="s">
        <v>100</v>
      </c>
      <c r="C10" s="210"/>
      <c r="D10" s="210"/>
    </row>
    <row r="11" spans="1:12" ht="27" thickBot="1" x14ac:dyDescent="0.5">
      <c r="A11" s="209"/>
      <c r="B11" s="210"/>
      <c r="C11" s="210"/>
      <c r="D11" s="210"/>
    </row>
    <row r="12" spans="1:12" ht="27" thickBot="1" x14ac:dyDescent="0.5">
      <c r="A12" s="209"/>
      <c r="B12" s="273" t="s">
        <v>88</v>
      </c>
      <c r="C12" s="214" t="s">
        <v>4</v>
      </c>
      <c r="D12" s="215" t="s">
        <v>60</v>
      </c>
      <c r="E12" s="215" t="s">
        <v>5</v>
      </c>
      <c r="F12" s="215" t="s">
        <v>61</v>
      </c>
      <c r="G12" s="216" t="s">
        <v>62</v>
      </c>
      <c r="H12" s="217" t="s">
        <v>150</v>
      </c>
      <c r="I12" s="217" t="s">
        <v>150</v>
      </c>
      <c r="J12" s="217" t="s">
        <v>150</v>
      </c>
      <c r="K12" s="217" t="s">
        <v>150</v>
      </c>
      <c r="L12" s="218" t="s">
        <v>150</v>
      </c>
    </row>
    <row r="13" spans="1:12" x14ac:dyDescent="0.45">
      <c r="A13" s="209"/>
      <c r="B13" s="500" t="s">
        <v>89</v>
      </c>
      <c r="C13" s="219" t="s">
        <v>29</v>
      </c>
      <c r="D13" s="275" t="s">
        <v>125</v>
      </c>
      <c r="E13" s="275" t="s">
        <v>84</v>
      </c>
      <c r="F13" s="275" t="s">
        <v>32</v>
      </c>
      <c r="G13" s="276" t="s">
        <v>26</v>
      </c>
      <c r="H13" s="220" t="s">
        <v>150</v>
      </c>
      <c r="I13" s="220" t="s">
        <v>150</v>
      </c>
      <c r="J13" s="220" t="s">
        <v>150</v>
      </c>
      <c r="K13" s="220" t="s">
        <v>150</v>
      </c>
      <c r="L13" s="221" t="s">
        <v>150</v>
      </c>
    </row>
    <row r="14" spans="1:12" x14ac:dyDescent="0.45">
      <c r="B14" s="501"/>
      <c r="C14" s="222" t="s">
        <v>150</v>
      </c>
      <c r="D14" s="277" t="s">
        <v>124</v>
      </c>
      <c r="E14" s="277" t="s">
        <v>85</v>
      </c>
      <c r="F14" s="277" t="s">
        <v>29</v>
      </c>
      <c r="G14" s="278" t="s">
        <v>27</v>
      </c>
      <c r="H14" s="223" t="s">
        <v>29</v>
      </c>
      <c r="I14" s="223" t="s">
        <v>29</v>
      </c>
      <c r="J14" s="223" t="s">
        <v>29</v>
      </c>
      <c r="K14" s="223" t="s">
        <v>29</v>
      </c>
      <c r="L14" s="224" t="s">
        <v>29</v>
      </c>
    </row>
    <row r="15" spans="1:12" x14ac:dyDescent="0.45">
      <c r="B15" s="501"/>
      <c r="C15" s="222" t="s">
        <v>150</v>
      </c>
      <c r="D15" s="277" t="s">
        <v>126</v>
      </c>
      <c r="E15" s="279" t="s">
        <v>150</v>
      </c>
      <c r="F15" s="279" t="s">
        <v>150</v>
      </c>
      <c r="G15" s="278" t="s">
        <v>28</v>
      </c>
      <c r="H15" s="225" t="s">
        <v>150</v>
      </c>
      <c r="I15" s="225" t="s">
        <v>150</v>
      </c>
      <c r="J15" s="225" t="s">
        <v>150</v>
      </c>
      <c r="K15" s="225" t="s">
        <v>150</v>
      </c>
      <c r="L15" s="226" t="s">
        <v>150</v>
      </c>
    </row>
    <row r="16" spans="1:12" x14ac:dyDescent="0.45">
      <c r="B16" s="501"/>
      <c r="C16" s="222" t="s">
        <v>150</v>
      </c>
      <c r="D16" s="279" t="s">
        <v>150</v>
      </c>
      <c r="E16" s="279" t="s">
        <v>150</v>
      </c>
      <c r="F16" s="279" t="s">
        <v>150</v>
      </c>
      <c r="G16" s="278" t="s">
        <v>14</v>
      </c>
      <c r="H16" s="225" t="s">
        <v>150</v>
      </c>
      <c r="I16" s="225" t="s">
        <v>150</v>
      </c>
      <c r="J16" s="225" t="s">
        <v>150</v>
      </c>
      <c r="K16" s="225" t="s">
        <v>150</v>
      </c>
      <c r="L16" s="226" t="s">
        <v>150</v>
      </c>
    </row>
    <row r="17" spans="2:12" x14ac:dyDescent="0.45">
      <c r="B17" s="501"/>
      <c r="C17" s="222" t="s">
        <v>150</v>
      </c>
      <c r="D17" s="279" t="s">
        <v>150</v>
      </c>
      <c r="E17" s="279" t="s">
        <v>150</v>
      </c>
      <c r="F17" s="279" t="s">
        <v>150</v>
      </c>
      <c r="G17" s="278" t="s">
        <v>6</v>
      </c>
      <c r="H17" s="225" t="s">
        <v>150</v>
      </c>
      <c r="I17" s="225" t="s">
        <v>150</v>
      </c>
      <c r="J17" s="225" t="s">
        <v>150</v>
      </c>
      <c r="K17" s="225" t="s">
        <v>150</v>
      </c>
      <c r="L17" s="226" t="s">
        <v>150</v>
      </c>
    </row>
    <row r="18" spans="2:12" x14ac:dyDescent="0.45">
      <c r="B18" s="501"/>
      <c r="C18" s="222" t="s">
        <v>150</v>
      </c>
      <c r="D18" s="279" t="s">
        <v>150</v>
      </c>
      <c r="E18" s="279" t="s">
        <v>150</v>
      </c>
      <c r="F18" s="279" t="s">
        <v>150</v>
      </c>
      <c r="G18" s="278" t="s">
        <v>86</v>
      </c>
      <c r="H18" s="225" t="s">
        <v>150</v>
      </c>
      <c r="I18" s="225" t="s">
        <v>150</v>
      </c>
      <c r="J18" s="225" t="s">
        <v>150</v>
      </c>
      <c r="K18" s="225" t="s">
        <v>150</v>
      </c>
      <c r="L18" s="226" t="s">
        <v>150</v>
      </c>
    </row>
    <row r="19" spans="2:12" x14ac:dyDescent="0.45">
      <c r="B19" s="501"/>
      <c r="C19" s="222" t="s">
        <v>150</v>
      </c>
      <c r="D19" s="279" t="s">
        <v>150</v>
      </c>
      <c r="E19" s="279" t="s">
        <v>150</v>
      </c>
      <c r="F19" s="279" t="s">
        <v>150</v>
      </c>
      <c r="G19" s="278" t="s">
        <v>87</v>
      </c>
      <c r="H19" s="225" t="s">
        <v>150</v>
      </c>
      <c r="I19" s="225" t="s">
        <v>150</v>
      </c>
      <c r="J19" s="225" t="s">
        <v>150</v>
      </c>
      <c r="K19" s="225" t="s">
        <v>150</v>
      </c>
      <c r="L19" s="226" t="s">
        <v>150</v>
      </c>
    </row>
    <row r="20" spans="2:12" x14ac:dyDescent="0.45">
      <c r="B20" s="501"/>
      <c r="C20" s="222" t="s">
        <v>150</v>
      </c>
      <c r="D20" s="279" t="s">
        <v>150</v>
      </c>
      <c r="E20" s="279" t="s">
        <v>150</v>
      </c>
      <c r="F20" s="279" t="s">
        <v>150</v>
      </c>
      <c r="G20" s="278" t="s">
        <v>30</v>
      </c>
      <c r="H20" s="225" t="s">
        <v>150</v>
      </c>
      <c r="I20" s="225" t="s">
        <v>150</v>
      </c>
      <c r="J20" s="225" t="s">
        <v>150</v>
      </c>
      <c r="K20" s="225" t="s">
        <v>150</v>
      </c>
      <c r="L20" s="226" t="s">
        <v>150</v>
      </c>
    </row>
    <row r="21" spans="2:12" x14ac:dyDescent="0.45">
      <c r="B21" s="501"/>
      <c r="C21" s="222" t="s">
        <v>150</v>
      </c>
      <c r="D21" s="279" t="s">
        <v>150</v>
      </c>
      <c r="E21" s="279" t="s">
        <v>150</v>
      </c>
      <c r="F21" s="279" t="s">
        <v>150</v>
      </c>
      <c r="G21" s="278" t="s">
        <v>31</v>
      </c>
      <c r="H21" s="225" t="s">
        <v>150</v>
      </c>
      <c r="I21" s="225" t="s">
        <v>150</v>
      </c>
      <c r="J21" s="225" t="s">
        <v>150</v>
      </c>
      <c r="K21" s="225" t="s">
        <v>150</v>
      </c>
      <c r="L21" s="226" t="s">
        <v>150</v>
      </c>
    </row>
    <row r="22" spans="2:12" x14ac:dyDescent="0.45">
      <c r="B22" s="501"/>
      <c r="C22" s="222" t="s">
        <v>150</v>
      </c>
      <c r="D22" s="279" t="s">
        <v>150</v>
      </c>
      <c r="E22" s="279" t="s">
        <v>150</v>
      </c>
      <c r="F22" s="279" t="s">
        <v>150</v>
      </c>
      <c r="G22" s="279" t="s">
        <v>150</v>
      </c>
      <c r="H22" s="225" t="s">
        <v>150</v>
      </c>
      <c r="I22" s="225" t="s">
        <v>150</v>
      </c>
      <c r="J22" s="225" t="s">
        <v>150</v>
      </c>
      <c r="K22" s="225" t="s">
        <v>150</v>
      </c>
      <c r="L22" s="226" t="s">
        <v>150</v>
      </c>
    </row>
    <row r="23" spans="2:12" x14ac:dyDescent="0.45">
      <c r="B23" s="501"/>
      <c r="C23" s="222" t="s">
        <v>150</v>
      </c>
      <c r="D23" s="279" t="s">
        <v>150</v>
      </c>
      <c r="E23" s="279" t="s">
        <v>150</v>
      </c>
      <c r="F23" s="279" t="s">
        <v>150</v>
      </c>
      <c r="G23" s="279" t="s">
        <v>150</v>
      </c>
      <c r="H23" s="225" t="s">
        <v>150</v>
      </c>
      <c r="I23" s="225" t="s">
        <v>150</v>
      </c>
      <c r="J23" s="225" t="s">
        <v>150</v>
      </c>
      <c r="K23" s="225" t="s">
        <v>150</v>
      </c>
      <c r="L23" s="226" t="s">
        <v>150</v>
      </c>
    </row>
    <row r="24" spans="2:12" x14ac:dyDescent="0.45">
      <c r="B24" s="501"/>
      <c r="C24" s="222" t="s">
        <v>150</v>
      </c>
      <c r="D24" s="279" t="s">
        <v>150</v>
      </c>
      <c r="E24" s="279" t="s">
        <v>150</v>
      </c>
      <c r="F24" s="279" t="s">
        <v>150</v>
      </c>
      <c r="G24" s="279" t="s">
        <v>150</v>
      </c>
      <c r="H24" s="225" t="s">
        <v>150</v>
      </c>
      <c r="I24" s="225" t="s">
        <v>150</v>
      </c>
      <c r="J24" s="225" t="s">
        <v>150</v>
      </c>
      <c r="K24" s="225" t="s">
        <v>150</v>
      </c>
      <c r="L24" s="226" t="s">
        <v>150</v>
      </c>
    </row>
    <row r="25" spans="2:12" ht="27" thickBot="1" x14ac:dyDescent="0.5">
      <c r="B25" s="502"/>
      <c r="C25" s="227" t="s">
        <v>150</v>
      </c>
      <c r="D25" s="280" t="s">
        <v>150</v>
      </c>
      <c r="E25" s="280" t="s">
        <v>150</v>
      </c>
      <c r="F25" s="280" t="s">
        <v>150</v>
      </c>
      <c r="G25" s="280" t="s">
        <v>150</v>
      </c>
      <c r="H25" s="228" t="s">
        <v>150</v>
      </c>
      <c r="I25" s="228" t="s">
        <v>150</v>
      </c>
      <c r="J25" s="228" t="s">
        <v>150</v>
      </c>
      <c r="K25" s="228" t="s">
        <v>150</v>
      </c>
      <c r="L25" s="229" t="s">
        <v>150</v>
      </c>
    </row>
    <row r="28" spans="2:12" x14ac:dyDescent="0.45">
      <c r="C28" s="211" t="s">
        <v>141</v>
      </c>
    </row>
    <row r="29" spans="2:12" x14ac:dyDescent="0.45">
      <c r="C29" s="211" t="s">
        <v>90</v>
      </c>
    </row>
    <row r="30" spans="2:12" x14ac:dyDescent="0.45">
      <c r="C30" s="211" t="s">
        <v>101</v>
      </c>
    </row>
    <row r="31" spans="2:12" x14ac:dyDescent="0.45">
      <c r="C31" s="211" t="s">
        <v>102</v>
      </c>
    </row>
    <row r="32" spans="2:12" x14ac:dyDescent="0.45">
      <c r="C32" s="211" t="s">
        <v>103</v>
      </c>
    </row>
    <row r="33" spans="3:3" x14ac:dyDescent="0.45">
      <c r="C33" s="211" t="s">
        <v>104</v>
      </c>
    </row>
    <row r="34" spans="3:3" x14ac:dyDescent="0.45">
      <c r="C34" s="211" t="s">
        <v>105</v>
      </c>
    </row>
    <row r="35" spans="3:3" x14ac:dyDescent="0.45">
      <c r="C35" s="211" t="s">
        <v>134</v>
      </c>
    </row>
    <row r="36" spans="3:3" x14ac:dyDescent="0.45">
      <c r="C36" s="211" t="s">
        <v>91</v>
      </c>
    </row>
    <row r="37" spans="3:3" x14ac:dyDescent="0.45">
      <c r="C37" s="211" t="s">
        <v>92</v>
      </c>
    </row>
    <row r="39" spans="3:3" x14ac:dyDescent="0.45">
      <c r="C39" s="211" t="s">
        <v>142</v>
      </c>
    </row>
    <row r="40" spans="3:3" x14ac:dyDescent="0.45">
      <c r="C40" s="211" t="s">
        <v>93</v>
      </c>
    </row>
    <row r="41" spans="3:3" x14ac:dyDescent="0.45">
      <c r="C41" s="211" t="s">
        <v>94</v>
      </c>
    </row>
    <row r="42" spans="3:3" x14ac:dyDescent="0.45">
      <c r="C42" s="211" t="s">
        <v>95</v>
      </c>
    </row>
    <row r="43" spans="3:3" x14ac:dyDescent="0.45">
      <c r="C43" s="211" t="s">
        <v>96</v>
      </c>
    </row>
    <row r="44" spans="3:3" x14ac:dyDescent="0.45">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65" customWidth="1"/>
    <col min="2" max="5" width="5.69921875" style="165" customWidth="1"/>
    <col min="6" max="6" width="16.5" style="165" hidden="1" customWidth="1"/>
    <col min="7" max="58" width="5.59765625" style="165" customWidth="1"/>
    <col min="59" max="16384" width="4.3984375" style="165"/>
  </cols>
  <sheetData>
    <row r="1" spans="2:64" s="118" customFormat="1" ht="20.25" customHeight="1" x14ac:dyDescent="0.45">
      <c r="C1" s="119" t="s">
        <v>213</v>
      </c>
      <c r="D1" s="119"/>
      <c r="E1" s="119"/>
      <c r="F1" s="119"/>
      <c r="G1" s="119"/>
      <c r="H1" s="120" t="s">
        <v>0</v>
      </c>
      <c r="J1" s="120"/>
      <c r="L1" s="119"/>
      <c r="M1" s="119"/>
      <c r="N1" s="119"/>
      <c r="O1" s="119"/>
      <c r="P1" s="119"/>
      <c r="Q1" s="119"/>
      <c r="R1" s="119"/>
      <c r="AM1" s="121"/>
      <c r="AN1" s="122"/>
      <c r="AO1" s="122" t="s">
        <v>68</v>
      </c>
      <c r="AP1" s="288" t="s">
        <v>206</v>
      </c>
      <c r="AQ1" s="289"/>
      <c r="AR1" s="289"/>
      <c r="AS1" s="289"/>
      <c r="AT1" s="289"/>
      <c r="AU1" s="289"/>
      <c r="AV1" s="289"/>
      <c r="AW1" s="289"/>
      <c r="AX1" s="289"/>
      <c r="AY1" s="289"/>
      <c r="AZ1" s="289"/>
      <c r="BA1" s="289"/>
      <c r="BB1" s="289"/>
      <c r="BC1" s="289"/>
      <c r="BD1" s="289"/>
      <c r="BE1" s="289"/>
      <c r="BF1" s="122" t="s">
        <v>21</v>
      </c>
    </row>
    <row r="2" spans="2:64" s="118" customFormat="1" ht="20.25" customHeight="1" x14ac:dyDescent="0.45">
      <c r="C2" s="119"/>
      <c r="D2" s="119"/>
      <c r="E2" s="119"/>
      <c r="F2" s="119"/>
      <c r="G2" s="119"/>
      <c r="J2" s="120"/>
      <c r="L2" s="119"/>
      <c r="M2" s="119"/>
      <c r="N2" s="119"/>
      <c r="O2" s="119"/>
      <c r="P2" s="119"/>
      <c r="Q2" s="119"/>
      <c r="R2" s="119"/>
      <c r="Y2" s="123" t="s">
        <v>64</v>
      </c>
      <c r="Z2" s="320">
        <v>6</v>
      </c>
      <c r="AA2" s="320"/>
      <c r="AB2" s="123" t="s">
        <v>65</v>
      </c>
      <c r="AC2" s="627">
        <f>IF(Z2=0,"",YEAR(DATE(2018+Z2,1,1)))</f>
        <v>2024</v>
      </c>
      <c r="AD2" s="627"/>
      <c r="AE2" s="124" t="s">
        <v>66</v>
      </c>
      <c r="AF2" s="124" t="s">
        <v>1</v>
      </c>
      <c r="AG2" s="320">
        <v>4</v>
      </c>
      <c r="AH2" s="320"/>
      <c r="AI2" s="124" t="s">
        <v>53</v>
      </c>
      <c r="AM2" s="121"/>
      <c r="AN2" s="122"/>
      <c r="AO2" s="122" t="s">
        <v>67</v>
      </c>
      <c r="AP2" s="320" t="s">
        <v>40</v>
      </c>
      <c r="AQ2" s="320"/>
      <c r="AR2" s="320"/>
      <c r="AS2" s="320"/>
      <c r="AT2" s="320"/>
      <c r="AU2" s="320"/>
      <c r="AV2" s="320"/>
      <c r="AW2" s="320"/>
      <c r="AX2" s="320"/>
      <c r="AY2" s="320"/>
      <c r="AZ2" s="320"/>
      <c r="BA2" s="320"/>
      <c r="BB2" s="320"/>
      <c r="BC2" s="320"/>
      <c r="BD2" s="320"/>
      <c r="BE2" s="320"/>
      <c r="BF2" s="122" t="s">
        <v>21</v>
      </c>
    </row>
    <row r="3" spans="2:64" s="125" customFormat="1" ht="20.25" customHeight="1" x14ac:dyDescent="0.45">
      <c r="G3" s="120"/>
      <c r="J3" s="120"/>
      <c r="L3" s="122"/>
      <c r="M3" s="122"/>
      <c r="N3" s="122"/>
      <c r="O3" s="122"/>
      <c r="P3" s="122"/>
      <c r="Q3" s="122"/>
      <c r="R3" s="122"/>
      <c r="Z3" s="126"/>
      <c r="AA3" s="126"/>
      <c r="AB3" s="127"/>
      <c r="AC3" s="128"/>
      <c r="AD3" s="127"/>
      <c r="BA3" s="129" t="s">
        <v>107</v>
      </c>
      <c r="BB3" s="322" t="s">
        <v>151</v>
      </c>
      <c r="BC3" s="323"/>
      <c r="BD3" s="323"/>
      <c r="BE3" s="324"/>
      <c r="BF3" s="122"/>
    </row>
    <row r="4" spans="2:64" s="125" customFormat="1" ht="19.2" x14ac:dyDescent="0.45">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152</v>
      </c>
      <c r="BB4" s="322" t="s">
        <v>153</v>
      </c>
      <c r="BC4" s="323"/>
      <c r="BD4" s="323"/>
      <c r="BE4" s="324"/>
      <c r="BF4" s="131"/>
    </row>
    <row r="5" spans="2:64" s="125" customFormat="1" ht="6.75" customHeight="1" x14ac:dyDescent="0.4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170</v>
      </c>
      <c r="AM6" s="118"/>
      <c r="AN6" s="118"/>
      <c r="AO6" s="118"/>
      <c r="AP6" s="118"/>
      <c r="AQ6" s="118"/>
      <c r="AR6" s="118"/>
      <c r="AS6" s="118"/>
      <c r="AT6" s="145"/>
      <c r="AU6" s="145"/>
      <c r="AV6" s="151"/>
      <c r="AW6" s="118"/>
      <c r="AX6" s="281">
        <v>40</v>
      </c>
      <c r="AY6" s="282"/>
      <c r="AZ6" s="151" t="s">
        <v>171</v>
      </c>
      <c r="BA6" s="118"/>
      <c r="BB6" s="281">
        <v>160</v>
      </c>
      <c r="BC6" s="282"/>
      <c r="BD6" s="151" t="s">
        <v>172</v>
      </c>
      <c r="BE6" s="118"/>
      <c r="BF6" s="131"/>
    </row>
    <row r="7" spans="2:64" s="125" customFormat="1" ht="6.75" customHeight="1" x14ac:dyDescent="0.4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5">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628">
        <f>DAY(EOMONTH(DATE(AC2,AG2,1),0))</f>
        <v>30</v>
      </c>
      <c r="BC8" s="629"/>
      <c r="BD8" s="118" t="s">
        <v>54</v>
      </c>
      <c r="BE8" s="118"/>
      <c r="BF8" s="118"/>
      <c r="BJ8" s="122"/>
      <c r="BK8" s="122"/>
      <c r="BL8" s="122"/>
    </row>
    <row r="9" spans="2:64" s="125" customFormat="1" ht="6" customHeight="1" x14ac:dyDescent="0.45">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9.2"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173</v>
      </c>
      <c r="BA10" s="144"/>
      <c r="BB10" s="281">
        <v>1</v>
      </c>
      <c r="BC10" s="327"/>
      <c r="BD10" s="282"/>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328"/>
      <c r="AP12" s="328"/>
      <c r="AQ12" s="328"/>
      <c r="AR12" s="151"/>
      <c r="AS12" s="149"/>
      <c r="AT12" s="149"/>
      <c r="AU12" s="149"/>
      <c r="AV12" s="144"/>
      <c r="AW12" s="144"/>
      <c r="AX12" s="152"/>
      <c r="AY12" s="152"/>
      <c r="AZ12" s="144"/>
      <c r="BA12" s="144"/>
      <c r="BB12" s="281">
        <v>1</v>
      </c>
      <c r="BC12" s="327"/>
      <c r="BD12" s="282"/>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9.2" x14ac:dyDescent="0.45">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174</v>
      </c>
      <c r="AU14" s="283">
        <v>0.39583333333333331</v>
      </c>
      <c r="AV14" s="284"/>
      <c r="AW14" s="285"/>
      <c r="AX14" s="135" t="s">
        <v>2</v>
      </c>
      <c r="AY14" s="283">
        <v>0.6875</v>
      </c>
      <c r="AZ14" s="284"/>
      <c r="BA14" s="285"/>
      <c r="BB14" s="134" t="s">
        <v>24</v>
      </c>
      <c r="BC14" s="630">
        <f>(AY14-AU14)*24</f>
        <v>7</v>
      </c>
      <c r="BD14" s="631"/>
      <c r="BE14" s="133" t="s">
        <v>25</v>
      </c>
      <c r="BF14" s="135"/>
      <c r="BJ14" s="122"/>
      <c r="BK14" s="122"/>
      <c r="BL14" s="122"/>
    </row>
    <row r="15" spans="2:64" s="125" customFormat="1" ht="6.75" customHeight="1" x14ac:dyDescent="0.2">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 customHeight="1" thickBot="1" x14ac:dyDescent="0.5">
      <c r="C16" s="166"/>
      <c r="D16" s="166"/>
      <c r="E16" s="166"/>
      <c r="F16" s="166"/>
      <c r="G16" s="166"/>
      <c r="X16" s="166"/>
      <c r="AN16" s="166"/>
      <c r="BE16" s="167"/>
      <c r="BF16" s="167"/>
      <c r="BG16" s="167"/>
    </row>
    <row r="17" spans="2:58" ht="20.25" customHeight="1" x14ac:dyDescent="0.45">
      <c r="B17" s="577" t="s">
        <v>98</v>
      </c>
      <c r="C17" s="580" t="s">
        <v>175</v>
      </c>
      <c r="D17" s="581"/>
      <c r="E17" s="582"/>
      <c r="F17" s="168"/>
      <c r="G17" s="589" t="s">
        <v>176</v>
      </c>
      <c r="H17" s="592" t="s">
        <v>177</v>
      </c>
      <c r="I17" s="581"/>
      <c r="J17" s="581"/>
      <c r="K17" s="582"/>
      <c r="L17" s="592" t="s">
        <v>178</v>
      </c>
      <c r="M17" s="581"/>
      <c r="N17" s="581"/>
      <c r="O17" s="595"/>
      <c r="P17" s="598"/>
      <c r="Q17" s="599"/>
      <c r="R17" s="600"/>
      <c r="S17" s="305" t="s">
        <v>179</v>
      </c>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7"/>
      <c r="AX17" s="607" t="str">
        <f>IF(BB3="４週","(11) 1～4週目の勤務時間数合計","(11) 1か月の勤務時間数   合計")</f>
        <v>(11) 1～4週目の勤務時間数合計</v>
      </c>
      <c r="AY17" s="608"/>
      <c r="AZ17" s="613" t="s">
        <v>180</v>
      </c>
      <c r="BA17" s="614"/>
      <c r="BB17" s="632" t="s">
        <v>181</v>
      </c>
      <c r="BC17" s="633"/>
      <c r="BD17" s="633"/>
      <c r="BE17" s="633"/>
      <c r="BF17" s="634"/>
    </row>
    <row r="18" spans="2:58" ht="20.25" customHeight="1" x14ac:dyDescent="0.45">
      <c r="B18" s="578"/>
      <c r="C18" s="583"/>
      <c r="D18" s="584"/>
      <c r="E18" s="585"/>
      <c r="F18" s="169"/>
      <c r="G18" s="590"/>
      <c r="H18" s="593"/>
      <c r="I18" s="584"/>
      <c r="J18" s="584"/>
      <c r="K18" s="585"/>
      <c r="L18" s="593"/>
      <c r="M18" s="584"/>
      <c r="N18" s="584"/>
      <c r="O18" s="596"/>
      <c r="P18" s="601"/>
      <c r="Q18" s="602"/>
      <c r="R18" s="603"/>
      <c r="S18" s="619" t="s">
        <v>16</v>
      </c>
      <c r="T18" s="620"/>
      <c r="U18" s="620"/>
      <c r="V18" s="620"/>
      <c r="W18" s="620"/>
      <c r="X18" s="620"/>
      <c r="Y18" s="621"/>
      <c r="Z18" s="619" t="s">
        <v>17</v>
      </c>
      <c r="AA18" s="620"/>
      <c r="AB18" s="620"/>
      <c r="AC18" s="620"/>
      <c r="AD18" s="620"/>
      <c r="AE18" s="620"/>
      <c r="AF18" s="621"/>
      <c r="AG18" s="619" t="s">
        <v>18</v>
      </c>
      <c r="AH18" s="620"/>
      <c r="AI18" s="620"/>
      <c r="AJ18" s="620"/>
      <c r="AK18" s="620"/>
      <c r="AL18" s="620"/>
      <c r="AM18" s="621"/>
      <c r="AN18" s="619" t="s">
        <v>19</v>
      </c>
      <c r="AO18" s="620"/>
      <c r="AP18" s="620"/>
      <c r="AQ18" s="620"/>
      <c r="AR18" s="620"/>
      <c r="AS18" s="620"/>
      <c r="AT18" s="621"/>
      <c r="AU18" s="622" t="s">
        <v>20</v>
      </c>
      <c r="AV18" s="623"/>
      <c r="AW18" s="624"/>
      <c r="AX18" s="609"/>
      <c r="AY18" s="610"/>
      <c r="AZ18" s="615"/>
      <c r="BA18" s="616"/>
      <c r="BB18" s="512"/>
      <c r="BC18" s="513"/>
      <c r="BD18" s="513"/>
      <c r="BE18" s="513"/>
      <c r="BF18" s="514"/>
    </row>
    <row r="19" spans="2:58" ht="20.25" customHeight="1" x14ac:dyDescent="0.45">
      <c r="B19" s="578"/>
      <c r="C19" s="583"/>
      <c r="D19" s="584"/>
      <c r="E19" s="585"/>
      <c r="F19" s="169"/>
      <c r="G19" s="590"/>
      <c r="H19" s="593"/>
      <c r="I19" s="584"/>
      <c r="J19" s="584"/>
      <c r="K19" s="585"/>
      <c r="L19" s="593"/>
      <c r="M19" s="584"/>
      <c r="N19" s="584"/>
      <c r="O19" s="596"/>
      <c r="P19" s="601"/>
      <c r="Q19" s="602"/>
      <c r="R19" s="603"/>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609"/>
      <c r="AY19" s="610"/>
      <c r="AZ19" s="615"/>
      <c r="BA19" s="616"/>
      <c r="BB19" s="512"/>
      <c r="BC19" s="513"/>
      <c r="BD19" s="513"/>
      <c r="BE19" s="513"/>
      <c r="BF19" s="514"/>
    </row>
    <row r="20" spans="2:58" ht="20.25" hidden="1" customHeight="1" x14ac:dyDescent="0.45">
      <c r="B20" s="578"/>
      <c r="C20" s="583"/>
      <c r="D20" s="584"/>
      <c r="E20" s="585"/>
      <c r="F20" s="169"/>
      <c r="G20" s="590"/>
      <c r="H20" s="593"/>
      <c r="I20" s="584"/>
      <c r="J20" s="584"/>
      <c r="K20" s="585"/>
      <c r="L20" s="593"/>
      <c r="M20" s="584"/>
      <c r="N20" s="584"/>
      <c r="O20" s="596"/>
      <c r="P20" s="601"/>
      <c r="Q20" s="602"/>
      <c r="R20" s="603"/>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609"/>
      <c r="AY20" s="610"/>
      <c r="AZ20" s="615"/>
      <c r="BA20" s="616"/>
      <c r="BB20" s="512"/>
      <c r="BC20" s="513"/>
      <c r="BD20" s="513"/>
      <c r="BE20" s="513"/>
      <c r="BF20" s="514"/>
    </row>
    <row r="21" spans="2:58" ht="22.5" customHeight="1" thickBot="1" x14ac:dyDescent="0.5">
      <c r="B21" s="579"/>
      <c r="C21" s="586"/>
      <c r="D21" s="587"/>
      <c r="E21" s="588"/>
      <c r="F21" s="177"/>
      <c r="G21" s="591"/>
      <c r="H21" s="594"/>
      <c r="I21" s="587"/>
      <c r="J21" s="587"/>
      <c r="K21" s="588"/>
      <c r="L21" s="594"/>
      <c r="M21" s="587"/>
      <c r="N21" s="587"/>
      <c r="O21" s="597"/>
      <c r="P21" s="604"/>
      <c r="Q21" s="605"/>
      <c r="R21" s="606"/>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611"/>
      <c r="AY21" s="612"/>
      <c r="AZ21" s="617"/>
      <c r="BA21" s="618"/>
      <c r="BB21" s="515"/>
      <c r="BC21" s="516"/>
      <c r="BD21" s="516"/>
      <c r="BE21" s="516"/>
      <c r="BF21" s="517"/>
    </row>
    <row r="22" spans="2:58" ht="20.25" customHeight="1" x14ac:dyDescent="0.45">
      <c r="B22" s="572">
        <v>1</v>
      </c>
      <c r="C22" s="389" t="s">
        <v>4</v>
      </c>
      <c r="D22" s="390"/>
      <c r="E22" s="391"/>
      <c r="F22" s="93"/>
      <c r="G22" s="392" t="s">
        <v>123</v>
      </c>
      <c r="H22" s="393" t="s">
        <v>106</v>
      </c>
      <c r="I22" s="394"/>
      <c r="J22" s="394"/>
      <c r="K22" s="395"/>
      <c r="L22" s="396" t="s">
        <v>212</v>
      </c>
      <c r="M22" s="397"/>
      <c r="N22" s="397"/>
      <c r="O22" s="398"/>
      <c r="P22" s="569" t="s">
        <v>49</v>
      </c>
      <c r="Q22" s="570"/>
      <c r="R22" s="571"/>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573"/>
      <c r="AY22" s="574"/>
      <c r="AZ22" s="575"/>
      <c r="BA22" s="576"/>
      <c r="BB22" s="415"/>
      <c r="BC22" s="416"/>
      <c r="BD22" s="416"/>
      <c r="BE22" s="416"/>
      <c r="BF22" s="417"/>
    </row>
    <row r="23" spans="2:58" ht="20.25" customHeight="1" x14ac:dyDescent="0.45">
      <c r="B23" s="543"/>
      <c r="C23" s="333"/>
      <c r="D23" s="334"/>
      <c r="E23" s="335"/>
      <c r="F23" s="94"/>
      <c r="G23" s="340"/>
      <c r="H23" s="345"/>
      <c r="I23" s="343"/>
      <c r="J23" s="343"/>
      <c r="K23" s="344"/>
      <c r="L23" s="349"/>
      <c r="M23" s="350"/>
      <c r="N23" s="350"/>
      <c r="O23" s="351"/>
      <c r="P23" s="552" t="s">
        <v>15</v>
      </c>
      <c r="Q23" s="553"/>
      <c r="R23" s="554"/>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555">
        <f>IF($BB$3="４週",SUM(S23:AT23),IF($BB$3="暦月",SUM(S23:AW23),""))</f>
        <v>160</v>
      </c>
      <c r="AY23" s="556"/>
      <c r="AZ23" s="557">
        <f>IF($BB$3="４週",AX23/4,IF($BB$3="暦月",【記載例】通所型サービス!AX23/(【記載例】通所型サービス!$BB$8/7),""))</f>
        <v>40</v>
      </c>
      <c r="BA23" s="558"/>
      <c r="BB23" s="418"/>
      <c r="BC23" s="419"/>
      <c r="BD23" s="419"/>
      <c r="BE23" s="419"/>
      <c r="BF23" s="420"/>
    </row>
    <row r="24" spans="2:58" ht="20.25" customHeight="1" x14ac:dyDescent="0.45">
      <c r="B24" s="543"/>
      <c r="C24" s="336"/>
      <c r="D24" s="337"/>
      <c r="E24" s="338"/>
      <c r="F24" s="95" t="str">
        <f>C22</f>
        <v>管理者</v>
      </c>
      <c r="G24" s="340"/>
      <c r="H24" s="345"/>
      <c r="I24" s="343"/>
      <c r="J24" s="343"/>
      <c r="K24" s="344"/>
      <c r="L24" s="349"/>
      <c r="M24" s="350"/>
      <c r="N24" s="350"/>
      <c r="O24" s="351"/>
      <c r="P24" s="559" t="s">
        <v>50</v>
      </c>
      <c r="Q24" s="560"/>
      <c r="R24" s="561"/>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522">
        <f>IF($BB$3="４週",SUM(S24:AT24),IF($BB$3="暦月",SUM(S24:AW24),""))</f>
        <v>140</v>
      </c>
      <c r="AY24" s="523"/>
      <c r="AZ24" s="524">
        <f>IF($BB$3="４週",AX24/4,IF($BB$3="暦月",【記載例】通所型サービス!AX24/(【記載例】通所型サービス!$BB$8/7),""))</f>
        <v>35</v>
      </c>
      <c r="BA24" s="525"/>
      <c r="BB24" s="421"/>
      <c r="BC24" s="422"/>
      <c r="BD24" s="422"/>
      <c r="BE24" s="422"/>
      <c r="BF24" s="423"/>
    </row>
    <row r="25" spans="2:58" ht="20.25" customHeight="1" x14ac:dyDescent="0.45">
      <c r="B25" s="543">
        <f>B22+1</f>
        <v>2</v>
      </c>
      <c r="C25" s="330" t="s">
        <v>60</v>
      </c>
      <c r="D25" s="331"/>
      <c r="E25" s="332"/>
      <c r="F25" s="117"/>
      <c r="G25" s="339" t="s">
        <v>123</v>
      </c>
      <c r="H25" s="342" t="s">
        <v>125</v>
      </c>
      <c r="I25" s="343"/>
      <c r="J25" s="343"/>
      <c r="K25" s="344"/>
      <c r="L25" s="346" t="s">
        <v>212</v>
      </c>
      <c r="M25" s="347"/>
      <c r="N25" s="347"/>
      <c r="O25" s="348"/>
      <c r="P25" s="545" t="s">
        <v>49</v>
      </c>
      <c r="Q25" s="546"/>
      <c r="R25" s="54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62"/>
      <c r="AY25" s="563"/>
      <c r="AZ25" s="564"/>
      <c r="BA25" s="565"/>
      <c r="BB25" s="433"/>
      <c r="BC25" s="434"/>
      <c r="BD25" s="434"/>
      <c r="BE25" s="434"/>
      <c r="BF25" s="435"/>
    </row>
    <row r="26" spans="2:58" ht="20.25" customHeight="1" x14ac:dyDescent="0.45">
      <c r="B26" s="543"/>
      <c r="C26" s="333"/>
      <c r="D26" s="334"/>
      <c r="E26" s="335"/>
      <c r="F26" s="94"/>
      <c r="G26" s="340"/>
      <c r="H26" s="345"/>
      <c r="I26" s="343"/>
      <c r="J26" s="343"/>
      <c r="K26" s="344"/>
      <c r="L26" s="349"/>
      <c r="M26" s="350"/>
      <c r="N26" s="350"/>
      <c r="O26" s="351"/>
      <c r="P26" s="552" t="s">
        <v>15</v>
      </c>
      <c r="Q26" s="553"/>
      <c r="R26" s="554"/>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555">
        <f>IF($BB$3="４週",SUM(S26:AT26),IF($BB$3="暦月",SUM(S26:AW26),""))</f>
        <v>160</v>
      </c>
      <c r="AY26" s="556"/>
      <c r="AZ26" s="557">
        <f>IF($BB$3="４週",AX26/4,IF($BB$3="暦月",【記載例】通所型サービス!AX26/(【記載例】通所型サービス!$BB$8/7),""))</f>
        <v>40</v>
      </c>
      <c r="BA26" s="558"/>
      <c r="BB26" s="418"/>
      <c r="BC26" s="419"/>
      <c r="BD26" s="419"/>
      <c r="BE26" s="419"/>
      <c r="BF26" s="420"/>
    </row>
    <row r="27" spans="2:58" ht="20.25" customHeight="1" x14ac:dyDescent="0.45">
      <c r="B27" s="543"/>
      <c r="C27" s="336"/>
      <c r="D27" s="337"/>
      <c r="E27" s="338"/>
      <c r="F27" s="94" t="str">
        <f>C25</f>
        <v>生活相談員</v>
      </c>
      <c r="G27" s="341"/>
      <c r="H27" s="345"/>
      <c r="I27" s="343"/>
      <c r="J27" s="343"/>
      <c r="K27" s="344"/>
      <c r="L27" s="352"/>
      <c r="M27" s="353"/>
      <c r="N27" s="353"/>
      <c r="O27" s="354"/>
      <c r="P27" s="559" t="s">
        <v>50</v>
      </c>
      <c r="Q27" s="560"/>
      <c r="R27" s="561"/>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522">
        <f>IF($BB$3="４週",SUM(S27:AT27),IF($BB$3="暦月",SUM(S27:AW27),""))</f>
        <v>140</v>
      </c>
      <c r="AY27" s="523"/>
      <c r="AZ27" s="524">
        <f>IF($BB$3="４週",AX27/4,IF($BB$3="暦月",【記載例】通所型サービス!AX27/(【記載例】通所型サービス!$BB$8/7),""))</f>
        <v>35</v>
      </c>
      <c r="BA27" s="525"/>
      <c r="BB27" s="421"/>
      <c r="BC27" s="422"/>
      <c r="BD27" s="422"/>
      <c r="BE27" s="422"/>
      <c r="BF27" s="423"/>
    </row>
    <row r="28" spans="2:58" ht="20.25" customHeight="1" x14ac:dyDescent="0.45">
      <c r="B28" s="543">
        <f>B25+1</f>
        <v>3</v>
      </c>
      <c r="C28" s="436" t="s">
        <v>60</v>
      </c>
      <c r="D28" s="437"/>
      <c r="E28" s="438"/>
      <c r="F28" s="117"/>
      <c r="G28" s="339" t="s">
        <v>122</v>
      </c>
      <c r="H28" s="342" t="s">
        <v>158</v>
      </c>
      <c r="I28" s="343"/>
      <c r="J28" s="343"/>
      <c r="K28" s="344"/>
      <c r="L28" s="346" t="s">
        <v>212</v>
      </c>
      <c r="M28" s="347"/>
      <c r="N28" s="347"/>
      <c r="O28" s="348"/>
      <c r="P28" s="545" t="s">
        <v>49</v>
      </c>
      <c r="Q28" s="546"/>
      <c r="R28" s="54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62"/>
      <c r="AY28" s="563"/>
      <c r="AZ28" s="564"/>
      <c r="BA28" s="565"/>
      <c r="BB28" s="433" t="s">
        <v>129</v>
      </c>
      <c r="BC28" s="434"/>
      <c r="BD28" s="434"/>
      <c r="BE28" s="434"/>
      <c r="BF28" s="435"/>
    </row>
    <row r="29" spans="2:58" ht="20.25" customHeight="1" x14ac:dyDescent="0.45">
      <c r="B29" s="543"/>
      <c r="C29" s="439"/>
      <c r="D29" s="440"/>
      <c r="E29" s="441"/>
      <c r="F29" s="94"/>
      <c r="G29" s="340"/>
      <c r="H29" s="345"/>
      <c r="I29" s="343"/>
      <c r="J29" s="343"/>
      <c r="K29" s="344"/>
      <c r="L29" s="349"/>
      <c r="M29" s="350"/>
      <c r="N29" s="350"/>
      <c r="O29" s="351"/>
      <c r="P29" s="552" t="s">
        <v>15</v>
      </c>
      <c r="Q29" s="553"/>
      <c r="R29" s="554"/>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555">
        <f>IF($BB$3="４週",SUM(S29:AT29),IF($BB$3="暦月",SUM(S29:AW29),""))</f>
        <v>64</v>
      </c>
      <c r="AY29" s="556"/>
      <c r="AZ29" s="557">
        <f>IF($BB$3="４週",AX29/4,IF($BB$3="暦月",【記載例】通所型サービス!AX29/(【記載例】通所型サービス!$BB$8/7),""))</f>
        <v>16</v>
      </c>
      <c r="BA29" s="558"/>
      <c r="BB29" s="418"/>
      <c r="BC29" s="419"/>
      <c r="BD29" s="419"/>
      <c r="BE29" s="419"/>
      <c r="BF29" s="420"/>
    </row>
    <row r="30" spans="2:58" ht="20.25" customHeight="1" x14ac:dyDescent="0.45">
      <c r="B30" s="543"/>
      <c r="C30" s="442"/>
      <c r="D30" s="443"/>
      <c r="E30" s="444"/>
      <c r="F30" s="94" t="str">
        <f>C28</f>
        <v>生活相談員</v>
      </c>
      <c r="G30" s="341"/>
      <c r="H30" s="345"/>
      <c r="I30" s="343"/>
      <c r="J30" s="343"/>
      <c r="K30" s="344"/>
      <c r="L30" s="352"/>
      <c r="M30" s="353"/>
      <c r="N30" s="353"/>
      <c r="O30" s="354"/>
      <c r="P30" s="559" t="s">
        <v>50</v>
      </c>
      <c r="Q30" s="560"/>
      <c r="R30" s="561"/>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522">
        <f>IF($BB$3="４週",SUM(S30:AT30),IF($BB$3="暦月",SUM(S30:AW30),""))</f>
        <v>56</v>
      </c>
      <c r="AY30" s="523"/>
      <c r="AZ30" s="524">
        <f>IF($BB$3="４週",AX30/4,IF($BB$3="暦月",【記載例】通所型サービス!AX30/(【記載例】通所型サービス!$BB$8/7),""))</f>
        <v>14</v>
      </c>
      <c r="BA30" s="525"/>
      <c r="BB30" s="421"/>
      <c r="BC30" s="422"/>
      <c r="BD30" s="422"/>
      <c r="BE30" s="422"/>
      <c r="BF30" s="423"/>
    </row>
    <row r="31" spans="2:58" ht="20.25" customHeight="1" x14ac:dyDescent="0.45">
      <c r="B31" s="543">
        <f>B28+1</f>
        <v>4</v>
      </c>
      <c r="C31" s="436" t="s">
        <v>5</v>
      </c>
      <c r="D31" s="437"/>
      <c r="E31" s="438"/>
      <c r="F31" s="117"/>
      <c r="G31" s="339" t="s">
        <v>122</v>
      </c>
      <c r="H31" s="342" t="s">
        <v>14</v>
      </c>
      <c r="I31" s="343"/>
      <c r="J31" s="343"/>
      <c r="K31" s="344"/>
      <c r="L31" s="346" t="s">
        <v>212</v>
      </c>
      <c r="M31" s="347"/>
      <c r="N31" s="347"/>
      <c r="O31" s="348"/>
      <c r="P31" s="545" t="s">
        <v>49</v>
      </c>
      <c r="Q31" s="546"/>
      <c r="R31" s="54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62"/>
      <c r="AY31" s="563"/>
      <c r="AZ31" s="564"/>
      <c r="BA31" s="565"/>
      <c r="BB31" s="433" t="s">
        <v>132</v>
      </c>
      <c r="BC31" s="434"/>
      <c r="BD31" s="434"/>
      <c r="BE31" s="434"/>
      <c r="BF31" s="435"/>
    </row>
    <row r="32" spans="2:58" ht="20.25" customHeight="1" x14ac:dyDescent="0.45">
      <c r="B32" s="543"/>
      <c r="C32" s="439"/>
      <c r="D32" s="440"/>
      <c r="E32" s="441"/>
      <c r="F32" s="94"/>
      <c r="G32" s="340"/>
      <c r="H32" s="345"/>
      <c r="I32" s="343"/>
      <c r="J32" s="343"/>
      <c r="K32" s="344"/>
      <c r="L32" s="349"/>
      <c r="M32" s="350"/>
      <c r="N32" s="350"/>
      <c r="O32" s="351"/>
      <c r="P32" s="552" t="s">
        <v>15</v>
      </c>
      <c r="Q32" s="553"/>
      <c r="R32" s="554"/>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555">
        <f>IF($BB$3="４週",SUM(S32:AT32),IF($BB$3="暦月",SUM(S32:AW32),""))</f>
        <v>64</v>
      </c>
      <c r="AY32" s="556"/>
      <c r="AZ32" s="557">
        <f>IF($BB$3="４週",AX32/4,IF($BB$3="暦月",【記載例】通所型サービス!AX32/(【記載例】通所型サービス!$BB$8/7),""))</f>
        <v>16</v>
      </c>
      <c r="BA32" s="558"/>
      <c r="BB32" s="418"/>
      <c r="BC32" s="419"/>
      <c r="BD32" s="419"/>
      <c r="BE32" s="419"/>
      <c r="BF32" s="420"/>
    </row>
    <row r="33" spans="2:58" ht="20.25" customHeight="1" x14ac:dyDescent="0.45">
      <c r="B33" s="543"/>
      <c r="C33" s="442"/>
      <c r="D33" s="443"/>
      <c r="E33" s="444"/>
      <c r="F33" s="94" t="str">
        <f>C31</f>
        <v>看護職員</v>
      </c>
      <c r="G33" s="341"/>
      <c r="H33" s="345"/>
      <c r="I33" s="343"/>
      <c r="J33" s="343"/>
      <c r="K33" s="344"/>
      <c r="L33" s="352"/>
      <c r="M33" s="353"/>
      <c r="N33" s="353"/>
      <c r="O33" s="354"/>
      <c r="P33" s="559" t="s">
        <v>50</v>
      </c>
      <c r="Q33" s="560"/>
      <c r="R33" s="561"/>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522">
        <f>IF($BB$3="４週",SUM(S33:AT33),IF($BB$3="暦月",SUM(S33:AW33),""))</f>
        <v>64</v>
      </c>
      <c r="AY33" s="523"/>
      <c r="AZ33" s="524">
        <f>IF($BB$3="４週",AX33/4,IF($BB$3="暦月",【記載例】通所型サービス!AX33/(【記載例】通所型サービス!$BB$8/7),""))</f>
        <v>16</v>
      </c>
      <c r="BA33" s="525"/>
      <c r="BB33" s="421"/>
      <c r="BC33" s="422"/>
      <c r="BD33" s="422"/>
      <c r="BE33" s="422"/>
      <c r="BF33" s="423"/>
    </row>
    <row r="34" spans="2:58" ht="20.25" customHeight="1" x14ac:dyDescent="0.45">
      <c r="B34" s="543">
        <f>B31+1</f>
        <v>5</v>
      </c>
      <c r="C34" s="436" t="s">
        <v>5</v>
      </c>
      <c r="D34" s="437"/>
      <c r="E34" s="438"/>
      <c r="F34" s="117"/>
      <c r="G34" s="339" t="s">
        <v>204</v>
      </c>
      <c r="H34" s="342" t="s">
        <v>6</v>
      </c>
      <c r="I34" s="343"/>
      <c r="J34" s="343"/>
      <c r="K34" s="344"/>
      <c r="L34" s="346" t="s">
        <v>212</v>
      </c>
      <c r="M34" s="347"/>
      <c r="N34" s="347"/>
      <c r="O34" s="348"/>
      <c r="P34" s="545" t="s">
        <v>49</v>
      </c>
      <c r="Q34" s="546"/>
      <c r="R34" s="54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62"/>
      <c r="AY34" s="563"/>
      <c r="AZ34" s="564"/>
      <c r="BA34" s="565"/>
      <c r="BB34" s="433" t="s">
        <v>127</v>
      </c>
      <c r="BC34" s="434"/>
      <c r="BD34" s="434"/>
      <c r="BE34" s="434"/>
      <c r="BF34" s="435"/>
    </row>
    <row r="35" spans="2:58" ht="20.25" customHeight="1" x14ac:dyDescent="0.45">
      <c r="B35" s="543"/>
      <c r="C35" s="439"/>
      <c r="D35" s="440"/>
      <c r="E35" s="441"/>
      <c r="F35" s="94"/>
      <c r="G35" s="340"/>
      <c r="H35" s="345"/>
      <c r="I35" s="343"/>
      <c r="J35" s="343"/>
      <c r="K35" s="344"/>
      <c r="L35" s="349"/>
      <c r="M35" s="350"/>
      <c r="N35" s="350"/>
      <c r="O35" s="351"/>
      <c r="P35" s="552" t="s">
        <v>15</v>
      </c>
      <c r="Q35" s="553"/>
      <c r="R35" s="554"/>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555">
        <f>IF($BB$3="４週",SUM(S35:AT35),IF($BB$3="暦月",SUM(S35:AW35),""))</f>
        <v>48</v>
      </c>
      <c r="AY35" s="556"/>
      <c r="AZ35" s="557">
        <f>IF($BB$3="４週",AX35/4,IF($BB$3="暦月",【記載例】通所型サービス!AX35/(【記載例】通所型サービス!$BB$8/7),""))</f>
        <v>12</v>
      </c>
      <c r="BA35" s="558"/>
      <c r="BB35" s="418"/>
      <c r="BC35" s="419"/>
      <c r="BD35" s="419"/>
      <c r="BE35" s="419"/>
      <c r="BF35" s="420"/>
    </row>
    <row r="36" spans="2:58" ht="20.25" customHeight="1" x14ac:dyDescent="0.45">
      <c r="B36" s="543"/>
      <c r="C36" s="442"/>
      <c r="D36" s="443"/>
      <c r="E36" s="444"/>
      <c r="F36" s="94" t="str">
        <f>C34</f>
        <v>看護職員</v>
      </c>
      <c r="G36" s="341"/>
      <c r="H36" s="345"/>
      <c r="I36" s="343"/>
      <c r="J36" s="343"/>
      <c r="K36" s="344"/>
      <c r="L36" s="352"/>
      <c r="M36" s="353"/>
      <c r="N36" s="353"/>
      <c r="O36" s="354"/>
      <c r="P36" s="559" t="s">
        <v>50</v>
      </c>
      <c r="Q36" s="560"/>
      <c r="R36" s="561"/>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522">
        <f>IF($BB$3="４週",SUM(S36:AT36),IF($BB$3="暦月",SUM(S36:AW36),""))</f>
        <v>48</v>
      </c>
      <c r="AY36" s="523"/>
      <c r="AZ36" s="524">
        <f>IF($BB$3="４週",AX36/4,IF($BB$3="暦月",【記載例】通所型サービス!AX36/(【記載例】通所型サービス!$BB$8/7),""))</f>
        <v>12</v>
      </c>
      <c r="BA36" s="525"/>
      <c r="BB36" s="421"/>
      <c r="BC36" s="422"/>
      <c r="BD36" s="422"/>
      <c r="BE36" s="422"/>
      <c r="BF36" s="423"/>
    </row>
    <row r="37" spans="2:58" ht="20.25" customHeight="1" x14ac:dyDescent="0.45">
      <c r="B37" s="543">
        <f>B34+1</f>
        <v>6</v>
      </c>
      <c r="C37" s="436" t="s">
        <v>61</v>
      </c>
      <c r="D37" s="437"/>
      <c r="E37" s="438"/>
      <c r="F37" s="117"/>
      <c r="G37" s="339" t="s">
        <v>122</v>
      </c>
      <c r="H37" s="342" t="s">
        <v>106</v>
      </c>
      <c r="I37" s="343"/>
      <c r="J37" s="343"/>
      <c r="K37" s="344"/>
      <c r="L37" s="346" t="s">
        <v>212</v>
      </c>
      <c r="M37" s="347"/>
      <c r="N37" s="347"/>
      <c r="O37" s="348"/>
      <c r="P37" s="545" t="s">
        <v>49</v>
      </c>
      <c r="Q37" s="546"/>
      <c r="R37" s="54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62"/>
      <c r="AY37" s="563"/>
      <c r="AZ37" s="564"/>
      <c r="BA37" s="565"/>
      <c r="BB37" s="433" t="s">
        <v>130</v>
      </c>
      <c r="BC37" s="434"/>
      <c r="BD37" s="434"/>
      <c r="BE37" s="434"/>
      <c r="BF37" s="435"/>
    </row>
    <row r="38" spans="2:58" ht="20.25" customHeight="1" x14ac:dyDescent="0.45">
      <c r="B38" s="543"/>
      <c r="C38" s="439"/>
      <c r="D38" s="440"/>
      <c r="E38" s="441"/>
      <c r="F38" s="94"/>
      <c r="G38" s="340"/>
      <c r="H38" s="345"/>
      <c r="I38" s="343"/>
      <c r="J38" s="343"/>
      <c r="K38" s="344"/>
      <c r="L38" s="349"/>
      <c r="M38" s="350"/>
      <c r="N38" s="350"/>
      <c r="O38" s="351"/>
      <c r="P38" s="552" t="s">
        <v>15</v>
      </c>
      <c r="Q38" s="553"/>
      <c r="R38" s="554"/>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555">
        <f>IF($BB$3="４週",SUM(S38:AT38),IF($BB$3="暦月",SUM(S38:AW38),""))</f>
        <v>96</v>
      </c>
      <c r="AY38" s="556"/>
      <c r="AZ38" s="557">
        <f>IF($BB$3="４週",AX38/4,IF($BB$3="暦月",【記載例】通所型サービス!AX38/(【記載例】通所型サービス!$BB$8/7),""))</f>
        <v>24</v>
      </c>
      <c r="BA38" s="558"/>
      <c r="BB38" s="418"/>
      <c r="BC38" s="419"/>
      <c r="BD38" s="419"/>
      <c r="BE38" s="419"/>
      <c r="BF38" s="420"/>
    </row>
    <row r="39" spans="2:58" ht="20.25" customHeight="1" x14ac:dyDescent="0.45">
      <c r="B39" s="543"/>
      <c r="C39" s="442"/>
      <c r="D39" s="443"/>
      <c r="E39" s="444"/>
      <c r="F39" s="94" t="str">
        <f>C37</f>
        <v>介護職員</v>
      </c>
      <c r="G39" s="341"/>
      <c r="H39" s="345"/>
      <c r="I39" s="343"/>
      <c r="J39" s="343"/>
      <c r="K39" s="344"/>
      <c r="L39" s="352"/>
      <c r="M39" s="353"/>
      <c r="N39" s="353"/>
      <c r="O39" s="354"/>
      <c r="P39" s="559" t="s">
        <v>50</v>
      </c>
      <c r="Q39" s="560"/>
      <c r="R39" s="561"/>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522">
        <f>IF($BB$3="４週",SUM(S39:AT39),IF($BB$3="暦月",SUM(S39:AW39),""))</f>
        <v>84</v>
      </c>
      <c r="AY39" s="523"/>
      <c r="AZ39" s="524">
        <f>IF($BB$3="４週",AX39/4,IF($BB$3="暦月",【記載例】通所型サービス!AX39/(【記載例】通所型サービス!$BB$8/7),""))</f>
        <v>21</v>
      </c>
      <c r="BA39" s="525"/>
      <c r="BB39" s="421"/>
      <c r="BC39" s="422"/>
      <c r="BD39" s="422"/>
      <c r="BE39" s="422"/>
      <c r="BF39" s="423"/>
    </row>
    <row r="40" spans="2:58" ht="20.25" customHeight="1" x14ac:dyDescent="0.45">
      <c r="B40" s="543">
        <f>B37+1</f>
        <v>7</v>
      </c>
      <c r="C40" s="436" t="s">
        <v>61</v>
      </c>
      <c r="D40" s="437"/>
      <c r="E40" s="438"/>
      <c r="F40" s="117"/>
      <c r="G40" s="339" t="s">
        <v>122</v>
      </c>
      <c r="H40" s="342" t="s">
        <v>106</v>
      </c>
      <c r="I40" s="343"/>
      <c r="J40" s="343"/>
      <c r="K40" s="344"/>
      <c r="L40" s="346" t="s">
        <v>212</v>
      </c>
      <c r="M40" s="347"/>
      <c r="N40" s="347"/>
      <c r="O40" s="348"/>
      <c r="P40" s="545" t="s">
        <v>49</v>
      </c>
      <c r="Q40" s="546"/>
      <c r="R40" s="54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62"/>
      <c r="AY40" s="563"/>
      <c r="AZ40" s="564"/>
      <c r="BA40" s="565"/>
      <c r="BB40" s="433" t="s">
        <v>131</v>
      </c>
      <c r="BC40" s="434"/>
      <c r="BD40" s="434"/>
      <c r="BE40" s="434"/>
      <c r="BF40" s="435"/>
    </row>
    <row r="41" spans="2:58" ht="20.25" customHeight="1" x14ac:dyDescent="0.45">
      <c r="B41" s="543"/>
      <c r="C41" s="439"/>
      <c r="D41" s="440"/>
      <c r="E41" s="441"/>
      <c r="F41" s="94"/>
      <c r="G41" s="340"/>
      <c r="H41" s="345"/>
      <c r="I41" s="343"/>
      <c r="J41" s="343"/>
      <c r="K41" s="344"/>
      <c r="L41" s="349"/>
      <c r="M41" s="350"/>
      <c r="N41" s="350"/>
      <c r="O41" s="351"/>
      <c r="P41" s="552" t="s">
        <v>15</v>
      </c>
      <c r="Q41" s="553"/>
      <c r="R41" s="554"/>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555">
        <f>IF($BB$3="４週",SUM(S41:AT41),IF($BB$3="暦月",SUM(S41:AW41),""))</f>
        <v>32</v>
      </c>
      <c r="AY41" s="556"/>
      <c r="AZ41" s="557">
        <f>IF($BB$3="４週",AX41/4,IF($BB$3="暦月",【記載例】通所型サービス!AX41/(【記載例】通所型サービス!$BB$8/7),""))</f>
        <v>8</v>
      </c>
      <c r="BA41" s="558"/>
      <c r="BB41" s="418"/>
      <c r="BC41" s="419"/>
      <c r="BD41" s="419"/>
      <c r="BE41" s="419"/>
      <c r="BF41" s="420"/>
    </row>
    <row r="42" spans="2:58" ht="20.25" customHeight="1" x14ac:dyDescent="0.45">
      <c r="B42" s="543"/>
      <c r="C42" s="442"/>
      <c r="D42" s="443"/>
      <c r="E42" s="444"/>
      <c r="F42" s="94" t="str">
        <f>C40</f>
        <v>介護職員</v>
      </c>
      <c r="G42" s="341"/>
      <c r="H42" s="345"/>
      <c r="I42" s="343"/>
      <c r="J42" s="343"/>
      <c r="K42" s="344"/>
      <c r="L42" s="352"/>
      <c r="M42" s="353"/>
      <c r="N42" s="353"/>
      <c r="O42" s="354"/>
      <c r="P42" s="559" t="s">
        <v>50</v>
      </c>
      <c r="Q42" s="560"/>
      <c r="R42" s="561"/>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522">
        <f>IF($BB$3="４週",SUM(S42:AT42),IF($BB$3="暦月",SUM(S42:AW42),""))</f>
        <v>28</v>
      </c>
      <c r="AY42" s="523"/>
      <c r="AZ42" s="524">
        <f>IF($BB$3="４週",AX42/4,IF($BB$3="暦月",【記載例】通所型サービス!AX42/(【記載例】通所型サービス!$BB$8/7),""))</f>
        <v>7</v>
      </c>
      <c r="BA42" s="525"/>
      <c r="BB42" s="421"/>
      <c r="BC42" s="422"/>
      <c r="BD42" s="422"/>
      <c r="BE42" s="422"/>
      <c r="BF42" s="423"/>
    </row>
    <row r="43" spans="2:58" ht="20.25" customHeight="1" x14ac:dyDescent="0.45">
      <c r="B43" s="543">
        <f>B40+1</f>
        <v>8</v>
      </c>
      <c r="C43" s="436" t="s">
        <v>61</v>
      </c>
      <c r="D43" s="437"/>
      <c r="E43" s="438"/>
      <c r="F43" s="117"/>
      <c r="G43" s="339" t="s">
        <v>123</v>
      </c>
      <c r="H43" s="342" t="s">
        <v>32</v>
      </c>
      <c r="I43" s="343"/>
      <c r="J43" s="343"/>
      <c r="K43" s="344"/>
      <c r="L43" s="346" t="s">
        <v>212</v>
      </c>
      <c r="M43" s="347"/>
      <c r="N43" s="347"/>
      <c r="O43" s="348"/>
      <c r="P43" s="545" t="s">
        <v>49</v>
      </c>
      <c r="Q43" s="546"/>
      <c r="R43" s="54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62"/>
      <c r="AY43" s="563"/>
      <c r="AZ43" s="564"/>
      <c r="BA43" s="565"/>
      <c r="BB43" s="433"/>
      <c r="BC43" s="434"/>
      <c r="BD43" s="434"/>
      <c r="BE43" s="434"/>
      <c r="BF43" s="435"/>
    </row>
    <row r="44" spans="2:58" ht="20.25" customHeight="1" x14ac:dyDescent="0.45">
      <c r="B44" s="543"/>
      <c r="C44" s="439"/>
      <c r="D44" s="440"/>
      <c r="E44" s="441"/>
      <c r="F44" s="94"/>
      <c r="G44" s="340"/>
      <c r="H44" s="345"/>
      <c r="I44" s="343"/>
      <c r="J44" s="343"/>
      <c r="K44" s="344"/>
      <c r="L44" s="349"/>
      <c r="M44" s="350"/>
      <c r="N44" s="350"/>
      <c r="O44" s="351"/>
      <c r="P44" s="552" t="s">
        <v>15</v>
      </c>
      <c r="Q44" s="553"/>
      <c r="R44" s="554"/>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555">
        <f>IF($BB$3="４週",SUM(S44:AT44),IF($BB$3="暦月",SUM(S44:AW44),""))</f>
        <v>160</v>
      </c>
      <c r="AY44" s="556"/>
      <c r="AZ44" s="557">
        <f>IF($BB$3="４週",AX44/4,IF($BB$3="暦月",【記載例】通所型サービス!AX44/(【記載例】通所型サービス!$BB$8/7),""))</f>
        <v>40</v>
      </c>
      <c r="BA44" s="558"/>
      <c r="BB44" s="418"/>
      <c r="BC44" s="419"/>
      <c r="BD44" s="419"/>
      <c r="BE44" s="419"/>
      <c r="BF44" s="420"/>
    </row>
    <row r="45" spans="2:58" ht="20.25" customHeight="1" x14ac:dyDescent="0.45">
      <c r="B45" s="543"/>
      <c r="C45" s="442"/>
      <c r="D45" s="443"/>
      <c r="E45" s="444"/>
      <c r="F45" s="94" t="str">
        <f>C43</f>
        <v>介護職員</v>
      </c>
      <c r="G45" s="341"/>
      <c r="H45" s="345"/>
      <c r="I45" s="343"/>
      <c r="J45" s="343"/>
      <c r="K45" s="344"/>
      <c r="L45" s="352"/>
      <c r="M45" s="353"/>
      <c r="N45" s="353"/>
      <c r="O45" s="354"/>
      <c r="P45" s="559" t="s">
        <v>50</v>
      </c>
      <c r="Q45" s="560"/>
      <c r="R45" s="561"/>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522">
        <f>IF($BB$3="４週",SUM(S45:AT45),IF($BB$3="暦月",SUM(S45:AW45),""))</f>
        <v>140</v>
      </c>
      <c r="AY45" s="523"/>
      <c r="AZ45" s="524">
        <f>IF($BB$3="４週",AX45/4,IF($BB$3="暦月",【記載例】通所型サービス!AX45/(【記載例】通所型サービス!$BB$8/7),""))</f>
        <v>35</v>
      </c>
      <c r="BA45" s="525"/>
      <c r="BB45" s="421"/>
      <c r="BC45" s="422"/>
      <c r="BD45" s="422"/>
      <c r="BE45" s="422"/>
      <c r="BF45" s="423"/>
    </row>
    <row r="46" spans="2:58" ht="20.25" customHeight="1" x14ac:dyDescent="0.45">
      <c r="B46" s="543">
        <f>B43+1</f>
        <v>9</v>
      </c>
      <c r="C46" s="436" t="s">
        <v>61</v>
      </c>
      <c r="D46" s="437"/>
      <c r="E46" s="438"/>
      <c r="F46" s="117"/>
      <c r="G46" s="339" t="s">
        <v>123</v>
      </c>
      <c r="H46" s="342" t="s">
        <v>106</v>
      </c>
      <c r="I46" s="343"/>
      <c r="J46" s="343"/>
      <c r="K46" s="344"/>
      <c r="L46" s="346" t="s">
        <v>212</v>
      </c>
      <c r="M46" s="347"/>
      <c r="N46" s="347"/>
      <c r="O46" s="348"/>
      <c r="P46" s="545" t="s">
        <v>49</v>
      </c>
      <c r="Q46" s="546"/>
      <c r="R46" s="54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62"/>
      <c r="AY46" s="563"/>
      <c r="AZ46" s="564"/>
      <c r="BA46" s="565"/>
      <c r="BB46" s="433"/>
      <c r="BC46" s="434"/>
      <c r="BD46" s="434"/>
      <c r="BE46" s="434"/>
      <c r="BF46" s="435"/>
    </row>
    <row r="47" spans="2:58" ht="20.25" customHeight="1" x14ac:dyDescent="0.45">
      <c r="B47" s="543"/>
      <c r="C47" s="439"/>
      <c r="D47" s="440"/>
      <c r="E47" s="441"/>
      <c r="F47" s="94"/>
      <c r="G47" s="340"/>
      <c r="H47" s="345"/>
      <c r="I47" s="343"/>
      <c r="J47" s="343"/>
      <c r="K47" s="344"/>
      <c r="L47" s="349"/>
      <c r="M47" s="350"/>
      <c r="N47" s="350"/>
      <c r="O47" s="351"/>
      <c r="P47" s="552" t="s">
        <v>15</v>
      </c>
      <c r="Q47" s="553"/>
      <c r="R47" s="554"/>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555">
        <f>IF($BB$3="４週",SUM(S47:AT47),IF($BB$3="暦月",SUM(S47:AW47),""))</f>
        <v>160</v>
      </c>
      <c r="AY47" s="556"/>
      <c r="AZ47" s="557">
        <f>IF($BB$3="４週",AX47/4,IF($BB$3="暦月",【記載例】通所型サービス!AX47/(【記載例】通所型サービス!$BB$8/7),""))</f>
        <v>40</v>
      </c>
      <c r="BA47" s="558"/>
      <c r="BB47" s="418"/>
      <c r="BC47" s="419"/>
      <c r="BD47" s="419"/>
      <c r="BE47" s="419"/>
      <c r="BF47" s="420"/>
    </row>
    <row r="48" spans="2:58" ht="20.25" customHeight="1" x14ac:dyDescent="0.45">
      <c r="B48" s="543"/>
      <c r="C48" s="442"/>
      <c r="D48" s="443"/>
      <c r="E48" s="444"/>
      <c r="F48" s="94" t="str">
        <f>C46</f>
        <v>介護職員</v>
      </c>
      <c r="G48" s="341"/>
      <c r="H48" s="345"/>
      <c r="I48" s="343"/>
      <c r="J48" s="343"/>
      <c r="K48" s="344"/>
      <c r="L48" s="352"/>
      <c r="M48" s="353"/>
      <c r="N48" s="353"/>
      <c r="O48" s="354"/>
      <c r="P48" s="559" t="s">
        <v>50</v>
      </c>
      <c r="Q48" s="560"/>
      <c r="R48" s="561"/>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522">
        <f>IF($BB$3="４週",SUM(S48:AT48),IF($BB$3="暦月",SUM(S48:AW48),""))</f>
        <v>140</v>
      </c>
      <c r="AY48" s="523"/>
      <c r="AZ48" s="524">
        <f>IF($BB$3="４週",AX48/4,IF($BB$3="暦月",【記載例】通所型サービス!AX48/(【記載例】通所型サービス!$BB$8/7),""))</f>
        <v>35</v>
      </c>
      <c r="BA48" s="525"/>
      <c r="BB48" s="421"/>
      <c r="BC48" s="422"/>
      <c r="BD48" s="422"/>
      <c r="BE48" s="422"/>
      <c r="BF48" s="423"/>
    </row>
    <row r="49" spans="2:58" ht="20.25" customHeight="1" x14ac:dyDescent="0.45">
      <c r="B49" s="543">
        <f>B46+1</f>
        <v>10</v>
      </c>
      <c r="C49" s="436" t="s">
        <v>62</v>
      </c>
      <c r="D49" s="437"/>
      <c r="E49" s="438"/>
      <c r="F49" s="117"/>
      <c r="G49" s="339" t="s">
        <v>122</v>
      </c>
      <c r="H49" s="342" t="s">
        <v>14</v>
      </c>
      <c r="I49" s="343"/>
      <c r="J49" s="343"/>
      <c r="K49" s="344"/>
      <c r="L49" s="346" t="s">
        <v>212</v>
      </c>
      <c r="M49" s="347"/>
      <c r="N49" s="347"/>
      <c r="O49" s="348"/>
      <c r="P49" s="545" t="s">
        <v>49</v>
      </c>
      <c r="Q49" s="546"/>
      <c r="R49" s="54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62"/>
      <c r="AY49" s="563"/>
      <c r="AZ49" s="564"/>
      <c r="BA49" s="565"/>
      <c r="BB49" s="433" t="s">
        <v>133</v>
      </c>
      <c r="BC49" s="434"/>
      <c r="BD49" s="434"/>
      <c r="BE49" s="434"/>
      <c r="BF49" s="435"/>
    </row>
    <row r="50" spans="2:58" ht="20.25" customHeight="1" x14ac:dyDescent="0.45">
      <c r="B50" s="543"/>
      <c r="C50" s="439"/>
      <c r="D50" s="440"/>
      <c r="E50" s="441"/>
      <c r="F50" s="94"/>
      <c r="G50" s="340"/>
      <c r="H50" s="345"/>
      <c r="I50" s="343"/>
      <c r="J50" s="343"/>
      <c r="K50" s="344"/>
      <c r="L50" s="349"/>
      <c r="M50" s="350"/>
      <c r="N50" s="350"/>
      <c r="O50" s="351"/>
      <c r="P50" s="552" t="s">
        <v>15</v>
      </c>
      <c r="Q50" s="553"/>
      <c r="R50" s="554"/>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555">
        <f>IF($BB$3="４週",SUM(S50:AT50),IF($BB$3="暦月",SUM(S50:AW50),""))</f>
        <v>64</v>
      </c>
      <c r="AY50" s="556"/>
      <c r="AZ50" s="557">
        <f>IF($BB$3="４週",AX50/4,IF($BB$3="暦月",【記載例】通所型サービス!AX50/(【記載例】通所型サービス!$BB$8/7),""))</f>
        <v>16</v>
      </c>
      <c r="BA50" s="558"/>
      <c r="BB50" s="418"/>
      <c r="BC50" s="419"/>
      <c r="BD50" s="419"/>
      <c r="BE50" s="419"/>
      <c r="BF50" s="420"/>
    </row>
    <row r="51" spans="2:58" ht="20.25" customHeight="1" x14ac:dyDescent="0.45">
      <c r="B51" s="543"/>
      <c r="C51" s="442"/>
      <c r="D51" s="443"/>
      <c r="E51" s="444"/>
      <c r="F51" s="94" t="str">
        <f>C49</f>
        <v>機能訓練指導員</v>
      </c>
      <c r="G51" s="341"/>
      <c r="H51" s="345"/>
      <c r="I51" s="343"/>
      <c r="J51" s="343"/>
      <c r="K51" s="344"/>
      <c r="L51" s="352"/>
      <c r="M51" s="353"/>
      <c r="N51" s="353"/>
      <c r="O51" s="354"/>
      <c r="P51" s="559" t="s">
        <v>50</v>
      </c>
      <c r="Q51" s="560"/>
      <c r="R51" s="561"/>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522">
        <f>IF($BB$3="４週",SUM(S51:AT51),IF($BB$3="暦月",SUM(S51:AW51),""))</f>
        <v>48</v>
      </c>
      <c r="AY51" s="523"/>
      <c r="AZ51" s="524">
        <f>IF($BB$3="４週",AX51/4,IF($BB$3="暦月",【記載例】通所型サービス!AX51/(【記載例】通所型サービス!$BB$8/7),""))</f>
        <v>12</v>
      </c>
      <c r="BA51" s="525"/>
      <c r="BB51" s="421"/>
      <c r="BC51" s="422"/>
      <c r="BD51" s="422"/>
      <c r="BE51" s="422"/>
      <c r="BF51" s="423"/>
    </row>
    <row r="52" spans="2:58" ht="20.25" customHeight="1" x14ac:dyDescent="0.45">
      <c r="B52" s="543">
        <f>B49+1</f>
        <v>11</v>
      </c>
      <c r="C52" s="436" t="s">
        <v>62</v>
      </c>
      <c r="D52" s="437"/>
      <c r="E52" s="438"/>
      <c r="F52" s="117"/>
      <c r="G52" s="339" t="s">
        <v>204</v>
      </c>
      <c r="H52" s="342" t="s">
        <v>14</v>
      </c>
      <c r="I52" s="343"/>
      <c r="J52" s="343"/>
      <c r="K52" s="344"/>
      <c r="L52" s="346" t="s">
        <v>212</v>
      </c>
      <c r="M52" s="347"/>
      <c r="N52" s="347"/>
      <c r="O52" s="348"/>
      <c r="P52" s="545" t="s">
        <v>49</v>
      </c>
      <c r="Q52" s="546"/>
      <c r="R52" s="54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62"/>
      <c r="AY52" s="563"/>
      <c r="AZ52" s="564"/>
      <c r="BA52" s="565"/>
      <c r="BB52" s="433" t="s">
        <v>128</v>
      </c>
      <c r="BC52" s="434"/>
      <c r="BD52" s="434"/>
      <c r="BE52" s="434"/>
      <c r="BF52" s="435"/>
    </row>
    <row r="53" spans="2:58" ht="20.25" customHeight="1" x14ac:dyDescent="0.45">
      <c r="B53" s="543"/>
      <c r="C53" s="439"/>
      <c r="D53" s="440"/>
      <c r="E53" s="441"/>
      <c r="F53" s="94"/>
      <c r="G53" s="340"/>
      <c r="H53" s="345"/>
      <c r="I53" s="343"/>
      <c r="J53" s="343"/>
      <c r="K53" s="344"/>
      <c r="L53" s="349"/>
      <c r="M53" s="350"/>
      <c r="N53" s="350"/>
      <c r="O53" s="351"/>
      <c r="P53" s="552" t="s">
        <v>15</v>
      </c>
      <c r="Q53" s="553"/>
      <c r="R53" s="554"/>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555">
        <f>IF($BB$3="４週",SUM(S53:AT53),IF($BB$3="暦月",SUM(S53:AW53),""))</f>
        <v>48</v>
      </c>
      <c r="AY53" s="556"/>
      <c r="AZ53" s="557">
        <f>IF($BB$3="４週",AX53/4,IF($BB$3="暦月",【記載例】通所型サービス!AX53/(【記載例】通所型サービス!$BB$8/7),""))</f>
        <v>12</v>
      </c>
      <c r="BA53" s="558"/>
      <c r="BB53" s="418"/>
      <c r="BC53" s="419"/>
      <c r="BD53" s="419"/>
      <c r="BE53" s="419"/>
      <c r="BF53" s="420"/>
    </row>
    <row r="54" spans="2:58" ht="20.25" customHeight="1" x14ac:dyDescent="0.45">
      <c r="B54" s="543"/>
      <c r="C54" s="442"/>
      <c r="D54" s="443"/>
      <c r="E54" s="444"/>
      <c r="F54" s="94" t="str">
        <f>C52</f>
        <v>機能訓練指導員</v>
      </c>
      <c r="G54" s="341"/>
      <c r="H54" s="345"/>
      <c r="I54" s="343"/>
      <c r="J54" s="343"/>
      <c r="K54" s="344"/>
      <c r="L54" s="352"/>
      <c r="M54" s="353"/>
      <c r="N54" s="353"/>
      <c r="O54" s="354"/>
      <c r="P54" s="559" t="s">
        <v>50</v>
      </c>
      <c r="Q54" s="560"/>
      <c r="R54" s="561"/>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522">
        <f>IF($BB$3="４週",SUM(S54:AT54),IF($BB$3="暦月",SUM(S54:AW54),""))</f>
        <v>36</v>
      </c>
      <c r="AY54" s="523"/>
      <c r="AZ54" s="524">
        <f>IF($BB$3="４週",AX54/4,IF($BB$3="暦月",【記載例】通所型サービス!AX54/(【記載例】通所型サービス!$BB$8/7),""))</f>
        <v>9</v>
      </c>
      <c r="BA54" s="525"/>
      <c r="BB54" s="421"/>
      <c r="BC54" s="422"/>
      <c r="BD54" s="422"/>
      <c r="BE54" s="422"/>
      <c r="BF54" s="423"/>
    </row>
    <row r="55" spans="2:58" ht="20.25" customHeight="1" x14ac:dyDescent="0.45">
      <c r="B55" s="543">
        <f>B52+1</f>
        <v>12</v>
      </c>
      <c r="C55" s="436"/>
      <c r="D55" s="437"/>
      <c r="E55" s="438"/>
      <c r="F55" s="117"/>
      <c r="G55" s="339"/>
      <c r="H55" s="342"/>
      <c r="I55" s="343"/>
      <c r="J55" s="343"/>
      <c r="K55" s="344"/>
      <c r="L55" s="346"/>
      <c r="M55" s="347"/>
      <c r="N55" s="347"/>
      <c r="O55" s="348"/>
      <c r="P55" s="545" t="s">
        <v>49</v>
      </c>
      <c r="Q55" s="546"/>
      <c r="R55" s="54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62"/>
      <c r="AY55" s="563"/>
      <c r="AZ55" s="564"/>
      <c r="BA55" s="565"/>
      <c r="BB55" s="459"/>
      <c r="BC55" s="347"/>
      <c r="BD55" s="347"/>
      <c r="BE55" s="347"/>
      <c r="BF55" s="348"/>
    </row>
    <row r="56" spans="2:58" ht="20.25" customHeight="1" x14ac:dyDescent="0.45">
      <c r="B56" s="543"/>
      <c r="C56" s="439"/>
      <c r="D56" s="440"/>
      <c r="E56" s="441"/>
      <c r="F56" s="94"/>
      <c r="G56" s="340"/>
      <c r="H56" s="345"/>
      <c r="I56" s="343"/>
      <c r="J56" s="343"/>
      <c r="K56" s="344"/>
      <c r="L56" s="349"/>
      <c r="M56" s="350"/>
      <c r="N56" s="350"/>
      <c r="O56" s="351"/>
      <c r="P56" s="552" t="s">
        <v>15</v>
      </c>
      <c r="Q56" s="553"/>
      <c r="R56" s="554"/>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555">
        <f>IF($BB$3="４週",SUM(S56:AT56),IF($BB$3="暦月",SUM(S56:AW56),""))</f>
        <v>0</v>
      </c>
      <c r="AY56" s="556"/>
      <c r="AZ56" s="557">
        <f>IF($BB$3="４週",AX56/4,IF($BB$3="暦月",【記載例】通所型サービス!AX56/(【記載例】通所型サービス!$BB$8/7),""))</f>
        <v>0</v>
      </c>
      <c r="BA56" s="558"/>
      <c r="BB56" s="460"/>
      <c r="BC56" s="350"/>
      <c r="BD56" s="350"/>
      <c r="BE56" s="350"/>
      <c r="BF56" s="351"/>
    </row>
    <row r="57" spans="2:58" ht="20.25" customHeight="1" x14ac:dyDescent="0.45">
      <c r="B57" s="543"/>
      <c r="C57" s="442"/>
      <c r="D57" s="443"/>
      <c r="E57" s="444"/>
      <c r="F57" s="94">
        <f>C55</f>
        <v>0</v>
      </c>
      <c r="G57" s="341"/>
      <c r="H57" s="345"/>
      <c r="I57" s="343"/>
      <c r="J57" s="343"/>
      <c r="K57" s="344"/>
      <c r="L57" s="352"/>
      <c r="M57" s="353"/>
      <c r="N57" s="353"/>
      <c r="O57" s="354"/>
      <c r="P57" s="559" t="s">
        <v>50</v>
      </c>
      <c r="Q57" s="560"/>
      <c r="R57" s="561"/>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522">
        <f>IF($BB$3="４週",SUM(S57:AT57),IF($BB$3="暦月",SUM(S57:AW57),""))</f>
        <v>0</v>
      </c>
      <c r="AY57" s="523"/>
      <c r="AZ57" s="524">
        <f>IF($BB$3="４週",AX57/4,IF($BB$3="暦月",【記載例】通所型サービス!AX57/(【記載例】通所型サービス!$BB$8/7),""))</f>
        <v>0</v>
      </c>
      <c r="BA57" s="525"/>
      <c r="BB57" s="461"/>
      <c r="BC57" s="353"/>
      <c r="BD57" s="353"/>
      <c r="BE57" s="353"/>
      <c r="BF57" s="354"/>
    </row>
    <row r="58" spans="2:58" ht="20.25" customHeight="1" x14ac:dyDescent="0.45">
      <c r="B58" s="543">
        <f>B55+1</f>
        <v>13</v>
      </c>
      <c r="C58" s="436"/>
      <c r="D58" s="437"/>
      <c r="E58" s="438"/>
      <c r="F58" s="117"/>
      <c r="G58" s="339"/>
      <c r="H58" s="342"/>
      <c r="I58" s="343"/>
      <c r="J58" s="343"/>
      <c r="K58" s="344"/>
      <c r="L58" s="346"/>
      <c r="M58" s="347"/>
      <c r="N58" s="347"/>
      <c r="O58" s="348"/>
      <c r="P58" s="545" t="s">
        <v>49</v>
      </c>
      <c r="Q58" s="546"/>
      <c r="R58" s="54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62"/>
      <c r="AY58" s="563"/>
      <c r="AZ58" s="564"/>
      <c r="BA58" s="565"/>
      <c r="BB58" s="459"/>
      <c r="BC58" s="347"/>
      <c r="BD58" s="347"/>
      <c r="BE58" s="347"/>
      <c r="BF58" s="348"/>
    </row>
    <row r="59" spans="2:58" ht="20.25" customHeight="1" x14ac:dyDescent="0.45">
      <c r="B59" s="543"/>
      <c r="C59" s="439"/>
      <c r="D59" s="440"/>
      <c r="E59" s="441"/>
      <c r="F59" s="94"/>
      <c r="G59" s="340"/>
      <c r="H59" s="345"/>
      <c r="I59" s="343"/>
      <c r="J59" s="343"/>
      <c r="K59" s="344"/>
      <c r="L59" s="349"/>
      <c r="M59" s="350"/>
      <c r="N59" s="350"/>
      <c r="O59" s="351"/>
      <c r="P59" s="552" t="s">
        <v>15</v>
      </c>
      <c r="Q59" s="553"/>
      <c r="R59" s="554"/>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555">
        <f>IF($BB$3="４週",SUM(S59:AT59),IF($BB$3="暦月",SUM(S59:AW59),""))</f>
        <v>0</v>
      </c>
      <c r="AY59" s="556"/>
      <c r="AZ59" s="557">
        <f>IF($BB$3="４週",AX59/4,IF($BB$3="暦月",【記載例】通所型サービス!AX59/(【記載例】通所型サービス!$BB$8/7),""))</f>
        <v>0</v>
      </c>
      <c r="BA59" s="558"/>
      <c r="BB59" s="460"/>
      <c r="BC59" s="350"/>
      <c r="BD59" s="350"/>
      <c r="BE59" s="350"/>
      <c r="BF59" s="351"/>
    </row>
    <row r="60" spans="2:58" ht="20.25" customHeight="1" thickBot="1" x14ac:dyDescent="0.5">
      <c r="B60" s="544"/>
      <c r="C60" s="442"/>
      <c r="D60" s="443"/>
      <c r="E60" s="444"/>
      <c r="F60" s="97">
        <f>C58</f>
        <v>0</v>
      </c>
      <c r="G60" s="452"/>
      <c r="H60" s="453"/>
      <c r="I60" s="454"/>
      <c r="J60" s="454"/>
      <c r="K60" s="455"/>
      <c r="L60" s="456"/>
      <c r="M60" s="457"/>
      <c r="N60" s="457"/>
      <c r="O60" s="458"/>
      <c r="P60" s="566" t="s">
        <v>50</v>
      </c>
      <c r="Q60" s="567"/>
      <c r="R60" s="568"/>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522">
        <f>IF($BB$3="４週",SUM(S60:AT60),IF($BB$3="暦月",SUM(S60:AW60),""))</f>
        <v>0</v>
      </c>
      <c r="AY60" s="523"/>
      <c r="AZ60" s="524">
        <f>IF($BB$3="４週",AX60/4,IF($BB$3="暦月",【記載例】通所型サービス!AX60/(【記載例】通所型サービス!$BB$8/7),""))</f>
        <v>0</v>
      </c>
      <c r="BA60" s="525"/>
      <c r="BB60" s="492"/>
      <c r="BC60" s="457"/>
      <c r="BD60" s="457"/>
      <c r="BE60" s="457"/>
      <c r="BF60" s="458"/>
    </row>
    <row r="61" spans="2:58" s="188" customFormat="1" ht="6" customHeight="1" thickBot="1" x14ac:dyDescent="0.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5">
      <c r="B62" s="189"/>
      <c r="C62" s="190"/>
      <c r="D62" s="190"/>
      <c r="E62" s="190"/>
      <c r="F62" s="190"/>
      <c r="G62" s="548" t="s">
        <v>182</v>
      </c>
      <c r="H62" s="548"/>
      <c r="I62" s="548"/>
      <c r="J62" s="548"/>
      <c r="K62" s="548"/>
      <c r="L62" s="548"/>
      <c r="M62" s="548"/>
      <c r="N62" s="548"/>
      <c r="O62" s="548"/>
      <c r="P62" s="548"/>
      <c r="Q62" s="548"/>
      <c r="R62" s="549"/>
      <c r="S62" s="236">
        <f>IF(SUMIF($F$22:$F$60, "生活相談員", S22:S60)=0,"",SUMIF($F$22:$F$60,"生活相談員",S22:S60))</f>
        <v>7</v>
      </c>
      <c r="T62" s="237">
        <f t="shared" ref="T62:AW62" si="1">IF(SUMIF($F$22:$F$60, "生活相談員", T22:T60)=0,"",SUMIF($F$22:$F$60,"生活相談員",T22:T60))</f>
        <v>7</v>
      </c>
      <c r="U62" s="237">
        <f t="shared" si="1"/>
        <v>7</v>
      </c>
      <c r="V62" s="237">
        <f t="shared" si="1"/>
        <v>7</v>
      </c>
      <c r="W62" s="237">
        <f t="shared" si="1"/>
        <v>7</v>
      </c>
      <c r="X62" s="237">
        <f t="shared" si="1"/>
        <v>7</v>
      </c>
      <c r="Y62" s="238">
        <f t="shared" si="1"/>
        <v>7</v>
      </c>
      <c r="Z62" s="236">
        <f t="shared" si="1"/>
        <v>7</v>
      </c>
      <c r="AA62" s="237">
        <f t="shared" si="1"/>
        <v>7</v>
      </c>
      <c r="AB62" s="237">
        <f t="shared" si="1"/>
        <v>7</v>
      </c>
      <c r="AC62" s="237">
        <f t="shared" si="1"/>
        <v>7</v>
      </c>
      <c r="AD62" s="237">
        <f t="shared" si="1"/>
        <v>7</v>
      </c>
      <c r="AE62" s="237">
        <f t="shared" si="1"/>
        <v>7</v>
      </c>
      <c r="AF62" s="238">
        <f t="shared" si="1"/>
        <v>7</v>
      </c>
      <c r="AG62" s="236">
        <f t="shared" si="1"/>
        <v>7</v>
      </c>
      <c r="AH62" s="237">
        <f t="shared" si="1"/>
        <v>7</v>
      </c>
      <c r="AI62" s="237">
        <f t="shared" si="1"/>
        <v>7</v>
      </c>
      <c r="AJ62" s="237">
        <f t="shared" si="1"/>
        <v>7</v>
      </c>
      <c r="AK62" s="237">
        <f t="shared" si="1"/>
        <v>7</v>
      </c>
      <c r="AL62" s="237">
        <f t="shared" si="1"/>
        <v>7</v>
      </c>
      <c r="AM62" s="238">
        <f t="shared" si="1"/>
        <v>7</v>
      </c>
      <c r="AN62" s="236">
        <f t="shared" si="1"/>
        <v>7</v>
      </c>
      <c r="AO62" s="237">
        <f t="shared" si="1"/>
        <v>7</v>
      </c>
      <c r="AP62" s="237">
        <f t="shared" si="1"/>
        <v>7</v>
      </c>
      <c r="AQ62" s="237">
        <f t="shared" si="1"/>
        <v>7</v>
      </c>
      <c r="AR62" s="237">
        <f t="shared" si="1"/>
        <v>7</v>
      </c>
      <c r="AS62" s="237">
        <f t="shared" si="1"/>
        <v>7</v>
      </c>
      <c r="AT62" s="238">
        <f t="shared" si="1"/>
        <v>7</v>
      </c>
      <c r="AU62" s="236" t="str">
        <f t="shared" si="1"/>
        <v/>
      </c>
      <c r="AV62" s="237" t="str">
        <f t="shared" si="1"/>
        <v/>
      </c>
      <c r="AW62" s="238" t="str">
        <f t="shared" si="1"/>
        <v/>
      </c>
      <c r="AX62" s="526">
        <f>IF(SUMIF($F$22:$F$60, "生活相談員", AX22:AY60)=0,"",SUMIF($F$22:$F$60,"生活相談員",AX22:AY60))</f>
        <v>196</v>
      </c>
      <c r="AY62" s="527"/>
      <c r="AZ62" s="528">
        <f>IF(AX62="","",IF($BB$3="４週",AX62/4,IF($BB$3="暦月",AX62/(【記載例】通所型サービス!$BB$8/7),"")))</f>
        <v>49</v>
      </c>
      <c r="BA62" s="529"/>
      <c r="BB62" s="503"/>
      <c r="BC62" s="504"/>
      <c r="BD62" s="504"/>
      <c r="BE62" s="504"/>
      <c r="BF62" s="505"/>
    </row>
    <row r="63" spans="2:58" ht="20.25" customHeight="1" x14ac:dyDescent="0.45">
      <c r="B63" s="191"/>
      <c r="C63" s="192"/>
      <c r="D63" s="192"/>
      <c r="E63" s="192"/>
      <c r="F63" s="192"/>
      <c r="G63" s="550" t="s">
        <v>183</v>
      </c>
      <c r="H63" s="550"/>
      <c r="I63" s="550"/>
      <c r="J63" s="550"/>
      <c r="K63" s="550"/>
      <c r="L63" s="550"/>
      <c r="M63" s="550"/>
      <c r="N63" s="550"/>
      <c r="O63" s="550"/>
      <c r="P63" s="550"/>
      <c r="Q63" s="550"/>
      <c r="R63" s="551"/>
      <c r="S63" s="239">
        <f t="shared" ref="S63:AW63" si="2">IF(SUMIF($F$22:$F$60, "介護職員", S22:S60)=0,"",SUMIF($F$22:$F$60, "介護職員", S22:S60))</f>
        <v>14</v>
      </c>
      <c r="T63" s="240">
        <f t="shared" si="2"/>
        <v>14</v>
      </c>
      <c r="U63" s="240">
        <f t="shared" si="2"/>
        <v>14</v>
      </c>
      <c r="V63" s="240">
        <f t="shared" si="2"/>
        <v>14</v>
      </c>
      <c r="W63" s="240">
        <f t="shared" si="2"/>
        <v>14</v>
      </c>
      <c r="X63" s="240">
        <f t="shared" si="2"/>
        <v>14</v>
      </c>
      <c r="Y63" s="241">
        <f t="shared" si="2"/>
        <v>14</v>
      </c>
      <c r="Z63" s="239">
        <f t="shared" si="2"/>
        <v>14</v>
      </c>
      <c r="AA63" s="240">
        <f t="shared" si="2"/>
        <v>14</v>
      </c>
      <c r="AB63" s="240">
        <f t="shared" si="2"/>
        <v>14</v>
      </c>
      <c r="AC63" s="240">
        <f t="shared" si="2"/>
        <v>14</v>
      </c>
      <c r="AD63" s="240">
        <f t="shared" si="2"/>
        <v>14</v>
      </c>
      <c r="AE63" s="240">
        <f t="shared" si="2"/>
        <v>14</v>
      </c>
      <c r="AF63" s="241">
        <f t="shared" si="2"/>
        <v>14</v>
      </c>
      <c r="AG63" s="239">
        <f t="shared" si="2"/>
        <v>14</v>
      </c>
      <c r="AH63" s="240">
        <f t="shared" si="2"/>
        <v>14</v>
      </c>
      <c r="AI63" s="240">
        <f t="shared" si="2"/>
        <v>14</v>
      </c>
      <c r="AJ63" s="240">
        <f t="shared" si="2"/>
        <v>14</v>
      </c>
      <c r="AK63" s="240">
        <f t="shared" si="2"/>
        <v>14</v>
      </c>
      <c r="AL63" s="240">
        <f t="shared" si="2"/>
        <v>14</v>
      </c>
      <c r="AM63" s="241">
        <f t="shared" si="2"/>
        <v>14</v>
      </c>
      <c r="AN63" s="239">
        <f t="shared" si="2"/>
        <v>14</v>
      </c>
      <c r="AO63" s="240">
        <f t="shared" si="2"/>
        <v>14</v>
      </c>
      <c r="AP63" s="240">
        <f t="shared" si="2"/>
        <v>14</v>
      </c>
      <c r="AQ63" s="240">
        <f t="shared" si="2"/>
        <v>14</v>
      </c>
      <c r="AR63" s="240">
        <f t="shared" si="2"/>
        <v>14</v>
      </c>
      <c r="AS63" s="240">
        <f t="shared" si="2"/>
        <v>14</v>
      </c>
      <c r="AT63" s="241">
        <f t="shared" si="2"/>
        <v>14</v>
      </c>
      <c r="AU63" s="239" t="str">
        <f t="shared" si="2"/>
        <v/>
      </c>
      <c r="AV63" s="240" t="str">
        <f t="shared" si="2"/>
        <v/>
      </c>
      <c r="AW63" s="241" t="str">
        <f t="shared" si="2"/>
        <v/>
      </c>
      <c r="AX63" s="530">
        <f>IF(SUMIF($F$22:$F$60, "介護職員", AX22:AX60)=0,"",SUMIF($F$22:$F$60, "介護職員", AX22:AX60))</f>
        <v>392</v>
      </c>
      <c r="AY63" s="531"/>
      <c r="AZ63" s="532">
        <f>IF(AX63="","",IF($BB$3="４週",AX63/4,IF($BB$3="暦月",AX63/(【記載例】通所型サービス!$BB$8/7),"")))</f>
        <v>98</v>
      </c>
      <c r="BA63" s="533"/>
      <c r="BB63" s="506"/>
      <c r="BC63" s="507"/>
      <c r="BD63" s="507"/>
      <c r="BE63" s="507"/>
      <c r="BF63" s="508"/>
    </row>
    <row r="64" spans="2:58" ht="20.25" customHeight="1" x14ac:dyDescent="0.45">
      <c r="B64" s="191"/>
      <c r="C64" s="192"/>
      <c r="D64" s="192"/>
      <c r="E64" s="192"/>
      <c r="F64" s="192"/>
      <c r="G64" s="550" t="s">
        <v>185</v>
      </c>
      <c r="H64" s="550"/>
      <c r="I64" s="550"/>
      <c r="J64" s="550"/>
      <c r="K64" s="550"/>
      <c r="L64" s="550"/>
      <c r="M64" s="550"/>
      <c r="N64" s="550"/>
      <c r="O64" s="550"/>
      <c r="P64" s="550"/>
      <c r="Q64" s="550"/>
      <c r="R64" s="551"/>
      <c r="S64" s="242">
        <v>20</v>
      </c>
      <c r="T64" s="243">
        <v>20</v>
      </c>
      <c r="U64" s="243">
        <v>20</v>
      </c>
      <c r="V64" s="243">
        <v>20</v>
      </c>
      <c r="W64" s="243">
        <v>20</v>
      </c>
      <c r="X64" s="243">
        <v>20</v>
      </c>
      <c r="Y64" s="244">
        <v>20</v>
      </c>
      <c r="Z64" s="242">
        <v>20</v>
      </c>
      <c r="AA64" s="243">
        <v>20</v>
      </c>
      <c r="AB64" s="243">
        <v>20</v>
      </c>
      <c r="AC64" s="243">
        <v>20</v>
      </c>
      <c r="AD64" s="243">
        <v>20</v>
      </c>
      <c r="AE64" s="243">
        <v>20</v>
      </c>
      <c r="AF64" s="244">
        <v>20</v>
      </c>
      <c r="AG64" s="242">
        <v>20</v>
      </c>
      <c r="AH64" s="243">
        <v>20</v>
      </c>
      <c r="AI64" s="243">
        <v>20</v>
      </c>
      <c r="AJ64" s="243">
        <v>20</v>
      </c>
      <c r="AK64" s="243">
        <v>20</v>
      </c>
      <c r="AL64" s="243">
        <v>20</v>
      </c>
      <c r="AM64" s="244">
        <v>20</v>
      </c>
      <c r="AN64" s="242">
        <v>20</v>
      </c>
      <c r="AO64" s="243">
        <v>20</v>
      </c>
      <c r="AP64" s="243">
        <v>20</v>
      </c>
      <c r="AQ64" s="243">
        <v>20</v>
      </c>
      <c r="AR64" s="243">
        <v>20</v>
      </c>
      <c r="AS64" s="243">
        <v>20</v>
      </c>
      <c r="AT64" s="244">
        <v>20</v>
      </c>
      <c r="AU64" s="242"/>
      <c r="AV64" s="243"/>
      <c r="AW64" s="244"/>
      <c r="AX64" s="534"/>
      <c r="AY64" s="535"/>
      <c r="AZ64" s="535"/>
      <c r="BA64" s="536"/>
      <c r="BB64" s="506"/>
      <c r="BC64" s="507"/>
      <c r="BD64" s="507"/>
      <c r="BE64" s="507"/>
      <c r="BF64" s="508"/>
    </row>
    <row r="65" spans="1:73" ht="20.25" customHeight="1" x14ac:dyDescent="0.45">
      <c r="B65" s="191"/>
      <c r="C65" s="192"/>
      <c r="D65" s="192"/>
      <c r="E65" s="192"/>
      <c r="F65" s="192"/>
      <c r="G65" s="550" t="s">
        <v>186</v>
      </c>
      <c r="H65" s="550"/>
      <c r="I65" s="550"/>
      <c r="J65" s="550"/>
      <c r="K65" s="550"/>
      <c r="L65" s="550"/>
      <c r="M65" s="550"/>
      <c r="N65" s="550"/>
      <c r="O65" s="550"/>
      <c r="P65" s="550"/>
      <c r="Q65" s="550"/>
      <c r="R65" s="551"/>
      <c r="S65" s="242">
        <v>7</v>
      </c>
      <c r="T65" s="243">
        <v>7</v>
      </c>
      <c r="U65" s="243">
        <v>7</v>
      </c>
      <c r="V65" s="243">
        <v>7</v>
      </c>
      <c r="W65" s="243">
        <v>7</v>
      </c>
      <c r="X65" s="243">
        <v>7</v>
      </c>
      <c r="Y65" s="244">
        <v>7</v>
      </c>
      <c r="Z65" s="242">
        <v>7</v>
      </c>
      <c r="AA65" s="243">
        <v>7</v>
      </c>
      <c r="AB65" s="243">
        <v>7</v>
      </c>
      <c r="AC65" s="243">
        <v>7</v>
      </c>
      <c r="AD65" s="243">
        <v>7</v>
      </c>
      <c r="AE65" s="243">
        <v>7</v>
      </c>
      <c r="AF65" s="244">
        <v>7</v>
      </c>
      <c r="AG65" s="242">
        <v>7</v>
      </c>
      <c r="AH65" s="243">
        <v>7</v>
      </c>
      <c r="AI65" s="243">
        <v>7</v>
      </c>
      <c r="AJ65" s="243">
        <v>7</v>
      </c>
      <c r="AK65" s="243">
        <v>7</v>
      </c>
      <c r="AL65" s="243">
        <v>7</v>
      </c>
      <c r="AM65" s="244">
        <v>7</v>
      </c>
      <c r="AN65" s="242">
        <v>7</v>
      </c>
      <c r="AO65" s="243">
        <v>7</v>
      </c>
      <c r="AP65" s="243">
        <v>7</v>
      </c>
      <c r="AQ65" s="243">
        <v>7</v>
      </c>
      <c r="AR65" s="243">
        <v>7</v>
      </c>
      <c r="AS65" s="243">
        <v>7</v>
      </c>
      <c r="AT65" s="244">
        <v>7</v>
      </c>
      <c r="AU65" s="242"/>
      <c r="AV65" s="243"/>
      <c r="AW65" s="244"/>
      <c r="AX65" s="537"/>
      <c r="AY65" s="538"/>
      <c r="AZ65" s="538"/>
      <c r="BA65" s="539"/>
      <c r="BB65" s="506"/>
      <c r="BC65" s="507"/>
      <c r="BD65" s="507"/>
      <c r="BE65" s="507"/>
      <c r="BF65" s="508"/>
    </row>
    <row r="66" spans="1:73" ht="20.25" customHeight="1" thickBot="1" x14ac:dyDescent="0.5">
      <c r="B66" s="193"/>
      <c r="C66" s="194"/>
      <c r="D66" s="194"/>
      <c r="E66" s="194"/>
      <c r="F66" s="194"/>
      <c r="G66" s="625" t="s">
        <v>187</v>
      </c>
      <c r="H66" s="625"/>
      <c r="I66" s="625"/>
      <c r="J66" s="625"/>
      <c r="K66" s="625"/>
      <c r="L66" s="625"/>
      <c r="M66" s="625"/>
      <c r="N66" s="625"/>
      <c r="O66" s="625"/>
      <c r="P66" s="625"/>
      <c r="Q66" s="625"/>
      <c r="R66" s="626"/>
      <c r="S66" s="245">
        <f>IF(S65&lt;&gt;"",IF(S64&gt;15,((S64-15)/5+1)*S65,S65),"")</f>
        <v>14</v>
      </c>
      <c r="T66" s="246">
        <f t="shared" ref="T66:AW66" si="3">IF(T65&lt;&gt;"",IF(T64&gt;15,((T64-15)/5+1)*T65,T65),"")</f>
        <v>14</v>
      </c>
      <c r="U66" s="246">
        <f t="shared" si="3"/>
        <v>14</v>
      </c>
      <c r="V66" s="246">
        <f t="shared" si="3"/>
        <v>14</v>
      </c>
      <c r="W66" s="246">
        <f t="shared" si="3"/>
        <v>14</v>
      </c>
      <c r="X66" s="246">
        <f t="shared" si="3"/>
        <v>14</v>
      </c>
      <c r="Y66" s="247">
        <f t="shared" si="3"/>
        <v>14</v>
      </c>
      <c r="Z66" s="245">
        <f t="shared" si="3"/>
        <v>14</v>
      </c>
      <c r="AA66" s="246">
        <f t="shared" si="3"/>
        <v>14</v>
      </c>
      <c r="AB66" s="246">
        <f t="shared" si="3"/>
        <v>14</v>
      </c>
      <c r="AC66" s="246">
        <f t="shared" si="3"/>
        <v>14</v>
      </c>
      <c r="AD66" s="246">
        <f t="shared" si="3"/>
        <v>14</v>
      </c>
      <c r="AE66" s="246">
        <f t="shared" si="3"/>
        <v>14</v>
      </c>
      <c r="AF66" s="247">
        <f t="shared" si="3"/>
        <v>14</v>
      </c>
      <c r="AG66" s="245">
        <f t="shared" si="3"/>
        <v>14</v>
      </c>
      <c r="AH66" s="246">
        <f t="shared" si="3"/>
        <v>14</v>
      </c>
      <c r="AI66" s="246">
        <f t="shared" si="3"/>
        <v>14</v>
      </c>
      <c r="AJ66" s="246">
        <f t="shared" si="3"/>
        <v>14</v>
      </c>
      <c r="AK66" s="246">
        <f t="shared" si="3"/>
        <v>14</v>
      </c>
      <c r="AL66" s="246">
        <f t="shared" si="3"/>
        <v>14</v>
      </c>
      <c r="AM66" s="247">
        <f t="shared" si="3"/>
        <v>14</v>
      </c>
      <c r="AN66" s="245">
        <f t="shared" si="3"/>
        <v>14</v>
      </c>
      <c r="AO66" s="246">
        <f t="shared" si="3"/>
        <v>14</v>
      </c>
      <c r="AP66" s="246">
        <f t="shared" si="3"/>
        <v>14</v>
      </c>
      <c r="AQ66" s="246">
        <f t="shared" si="3"/>
        <v>14</v>
      </c>
      <c r="AR66" s="246">
        <f t="shared" si="3"/>
        <v>14</v>
      </c>
      <c r="AS66" s="246">
        <f t="shared" si="3"/>
        <v>14</v>
      </c>
      <c r="AT66" s="247">
        <f t="shared" si="3"/>
        <v>14</v>
      </c>
      <c r="AU66" s="239" t="str">
        <f t="shared" si="3"/>
        <v/>
      </c>
      <c r="AV66" s="240" t="str">
        <f t="shared" si="3"/>
        <v/>
      </c>
      <c r="AW66" s="241" t="str">
        <f t="shared" si="3"/>
        <v/>
      </c>
      <c r="AX66" s="537"/>
      <c r="AY66" s="538"/>
      <c r="AZ66" s="538"/>
      <c r="BA66" s="539"/>
      <c r="BB66" s="506"/>
      <c r="BC66" s="507"/>
      <c r="BD66" s="507"/>
      <c r="BE66" s="507"/>
      <c r="BF66" s="508"/>
    </row>
    <row r="67" spans="1:73" ht="18.75" customHeight="1" x14ac:dyDescent="0.45">
      <c r="B67" s="512" t="s">
        <v>188</v>
      </c>
      <c r="C67" s="513"/>
      <c r="D67" s="513"/>
      <c r="E67" s="513"/>
      <c r="F67" s="513"/>
      <c r="G67" s="513"/>
      <c r="H67" s="513"/>
      <c r="I67" s="513"/>
      <c r="J67" s="513"/>
      <c r="K67" s="514"/>
      <c r="L67" s="518" t="s">
        <v>60</v>
      </c>
      <c r="M67" s="518"/>
      <c r="N67" s="518"/>
      <c r="O67" s="518"/>
      <c r="P67" s="518"/>
      <c r="Q67" s="518"/>
      <c r="R67" s="519"/>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537"/>
      <c r="AY67" s="538"/>
      <c r="AZ67" s="538"/>
      <c r="BA67" s="539"/>
      <c r="BB67" s="506"/>
      <c r="BC67" s="507"/>
      <c r="BD67" s="507"/>
      <c r="BE67" s="507"/>
      <c r="BF67" s="508"/>
    </row>
    <row r="68" spans="1:73" ht="18.75" customHeight="1" x14ac:dyDescent="0.45">
      <c r="B68" s="512"/>
      <c r="C68" s="513"/>
      <c r="D68" s="513"/>
      <c r="E68" s="513"/>
      <c r="F68" s="513"/>
      <c r="G68" s="513"/>
      <c r="H68" s="513"/>
      <c r="I68" s="513"/>
      <c r="J68" s="513"/>
      <c r="K68" s="514"/>
      <c r="L68" s="520" t="s">
        <v>5</v>
      </c>
      <c r="M68" s="520"/>
      <c r="N68" s="520"/>
      <c r="O68" s="520"/>
      <c r="P68" s="520"/>
      <c r="Q68" s="520"/>
      <c r="R68" s="521"/>
      <c r="S68" s="239">
        <f t="shared" ref="S68:AH71" si="5">IF($L68="","",IF(COUNTIFS($F$22:$F$60,$L68,S$22:S$60,"&gt;0")=0,"",COUNTIFS($F$22:$F$60,$L68,S$22:S$60,"&gt;0")))</f>
        <v>1</v>
      </c>
      <c r="T68" s="240">
        <f>IF($L68="","",IF(COUNTIFS($F$22:$F$60,$L68,T$22:T$60,"&gt;0")=0,"",COUNTIFS($F$22:$F$60,$L68,T$22:T$60,"&gt;0")))</f>
        <v>1</v>
      </c>
      <c r="U68" s="240">
        <f t="shared" si="5"/>
        <v>1</v>
      </c>
      <c r="V68" s="240">
        <f t="shared" si="5"/>
        <v>1</v>
      </c>
      <c r="W68" s="240">
        <f t="shared" si="5"/>
        <v>1</v>
      </c>
      <c r="X68" s="240">
        <f t="shared" si="5"/>
        <v>1</v>
      </c>
      <c r="Y68" s="241">
        <f t="shared" si="5"/>
        <v>1</v>
      </c>
      <c r="Z68" s="252">
        <f t="shared" si="5"/>
        <v>1</v>
      </c>
      <c r="AA68" s="240">
        <f t="shared" si="5"/>
        <v>1</v>
      </c>
      <c r="AB68" s="240">
        <f t="shared" si="5"/>
        <v>1</v>
      </c>
      <c r="AC68" s="240">
        <f t="shared" si="5"/>
        <v>1</v>
      </c>
      <c r="AD68" s="240">
        <f t="shared" si="5"/>
        <v>1</v>
      </c>
      <c r="AE68" s="240">
        <f t="shared" si="5"/>
        <v>1</v>
      </c>
      <c r="AF68" s="241">
        <f t="shared" si="5"/>
        <v>1</v>
      </c>
      <c r="AG68" s="240">
        <f t="shared" si="5"/>
        <v>1</v>
      </c>
      <c r="AH68" s="240">
        <f t="shared" si="5"/>
        <v>1</v>
      </c>
      <c r="AI68" s="240">
        <f t="shared" si="4"/>
        <v>1</v>
      </c>
      <c r="AJ68" s="240">
        <f t="shared" si="4"/>
        <v>1</v>
      </c>
      <c r="AK68" s="240">
        <f t="shared" si="4"/>
        <v>1</v>
      </c>
      <c r="AL68" s="240">
        <f t="shared" si="4"/>
        <v>1</v>
      </c>
      <c r="AM68" s="241">
        <f t="shared" si="4"/>
        <v>1</v>
      </c>
      <c r="AN68" s="240">
        <f t="shared" si="4"/>
        <v>1</v>
      </c>
      <c r="AO68" s="240">
        <f t="shared" si="4"/>
        <v>1</v>
      </c>
      <c r="AP68" s="240">
        <f t="shared" si="4"/>
        <v>1</v>
      </c>
      <c r="AQ68" s="240">
        <f t="shared" si="4"/>
        <v>1</v>
      </c>
      <c r="AR68" s="240">
        <f t="shared" si="4"/>
        <v>1</v>
      </c>
      <c r="AS68" s="240">
        <f t="shared" si="4"/>
        <v>1</v>
      </c>
      <c r="AT68" s="241">
        <f t="shared" si="4"/>
        <v>1</v>
      </c>
      <c r="AU68" s="240" t="str">
        <f t="shared" si="4"/>
        <v/>
      </c>
      <c r="AV68" s="240" t="str">
        <f t="shared" si="4"/>
        <v/>
      </c>
      <c r="AW68" s="241" t="str">
        <f t="shared" si="4"/>
        <v/>
      </c>
      <c r="AX68" s="537"/>
      <c r="AY68" s="538"/>
      <c r="AZ68" s="538"/>
      <c r="BA68" s="539"/>
      <c r="BB68" s="506"/>
      <c r="BC68" s="507"/>
      <c r="BD68" s="507"/>
      <c r="BE68" s="507"/>
      <c r="BF68" s="508"/>
    </row>
    <row r="69" spans="1:73" ht="18.75" customHeight="1" x14ac:dyDescent="0.45">
      <c r="B69" s="512"/>
      <c r="C69" s="513"/>
      <c r="D69" s="513"/>
      <c r="E69" s="513"/>
      <c r="F69" s="513"/>
      <c r="G69" s="513"/>
      <c r="H69" s="513"/>
      <c r="I69" s="513"/>
      <c r="J69" s="513"/>
      <c r="K69" s="514"/>
      <c r="L69" s="520" t="s">
        <v>61</v>
      </c>
      <c r="M69" s="520"/>
      <c r="N69" s="520"/>
      <c r="O69" s="520"/>
      <c r="P69" s="520"/>
      <c r="Q69" s="520"/>
      <c r="R69" s="521"/>
      <c r="S69" s="239">
        <f t="shared" si="5"/>
        <v>2</v>
      </c>
      <c r="T69" s="240">
        <f t="shared" si="4"/>
        <v>2</v>
      </c>
      <c r="U69" s="240">
        <f t="shared" si="4"/>
        <v>2</v>
      </c>
      <c r="V69" s="240">
        <f t="shared" si="4"/>
        <v>2</v>
      </c>
      <c r="W69" s="240">
        <f t="shared" si="4"/>
        <v>2</v>
      </c>
      <c r="X69" s="240">
        <f>IF($L69="","",IF(COUNTIFS($F$22:$F$60,$L69,X$22:X$60,"&gt;0")=0,"",COUNTIFS($F$22:$F$60,$L69,X$22:X$60,"&gt;0")))</f>
        <v>2</v>
      </c>
      <c r="Y69" s="241">
        <f t="shared" si="4"/>
        <v>2</v>
      </c>
      <c r="Z69" s="252">
        <f t="shared" si="4"/>
        <v>2</v>
      </c>
      <c r="AA69" s="240">
        <f t="shared" si="4"/>
        <v>2</v>
      </c>
      <c r="AB69" s="240">
        <f t="shared" si="4"/>
        <v>2</v>
      </c>
      <c r="AC69" s="240">
        <f t="shared" si="4"/>
        <v>2</v>
      </c>
      <c r="AD69" s="240">
        <f t="shared" si="4"/>
        <v>2</v>
      </c>
      <c r="AE69" s="240">
        <f t="shared" si="4"/>
        <v>2</v>
      </c>
      <c r="AF69" s="241">
        <f t="shared" si="4"/>
        <v>2</v>
      </c>
      <c r="AG69" s="240">
        <f t="shared" si="4"/>
        <v>2</v>
      </c>
      <c r="AH69" s="240">
        <f t="shared" si="4"/>
        <v>2</v>
      </c>
      <c r="AI69" s="240">
        <f t="shared" si="4"/>
        <v>2</v>
      </c>
      <c r="AJ69" s="240">
        <f t="shared" si="4"/>
        <v>2</v>
      </c>
      <c r="AK69" s="240">
        <f t="shared" si="4"/>
        <v>2</v>
      </c>
      <c r="AL69" s="240">
        <f t="shared" si="4"/>
        <v>2</v>
      </c>
      <c r="AM69" s="241">
        <f t="shared" si="4"/>
        <v>2</v>
      </c>
      <c r="AN69" s="240">
        <f t="shared" si="4"/>
        <v>2</v>
      </c>
      <c r="AO69" s="240">
        <f t="shared" si="4"/>
        <v>2</v>
      </c>
      <c r="AP69" s="240">
        <f t="shared" si="4"/>
        <v>2</v>
      </c>
      <c r="AQ69" s="240">
        <f t="shared" si="4"/>
        <v>2</v>
      </c>
      <c r="AR69" s="240">
        <f t="shared" si="4"/>
        <v>2</v>
      </c>
      <c r="AS69" s="240">
        <f t="shared" si="4"/>
        <v>2</v>
      </c>
      <c r="AT69" s="241">
        <f t="shared" si="4"/>
        <v>2</v>
      </c>
      <c r="AU69" s="240" t="str">
        <f t="shared" si="4"/>
        <v/>
      </c>
      <c r="AV69" s="240" t="str">
        <f t="shared" si="4"/>
        <v/>
      </c>
      <c r="AW69" s="241" t="str">
        <f t="shared" si="4"/>
        <v/>
      </c>
      <c r="AX69" s="537"/>
      <c r="AY69" s="538"/>
      <c r="AZ69" s="538"/>
      <c r="BA69" s="539"/>
      <c r="BB69" s="506"/>
      <c r="BC69" s="507"/>
      <c r="BD69" s="507"/>
      <c r="BE69" s="507"/>
      <c r="BF69" s="508"/>
    </row>
    <row r="70" spans="1:73" ht="18.75" customHeight="1" x14ac:dyDescent="0.45">
      <c r="B70" s="512"/>
      <c r="C70" s="513"/>
      <c r="D70" s="513"/>
      <c r="E70" s="513"/>
      <c r="F70" s="513"/>
      <c r="G70" s="513"/>
      <c r="H70" s="513"/>
      <c r="I70" s="513"/>
      <c r="J70" s="513"/>
      <c r="K70" s="514"/>
      <c r="L70" s="520" t="s">
        <v>62</v>
      </c>
      <c r="M70" s="520"/>
      <c r="N70" s="520"/>
      <c r="O70" s="520"/>
      <c r="P70" s="520"/>
      <c r="Q70" s="520"/>
      <c r="R70" s="521"/>
      <c r="S70" s="239">
        <f t="shared" si="5"/>
        <v>1</v>
      </c>
      <c r="T70" s="240">
        <f t="shared" si="4"/>
        <v>1</v>
      </c>
      <c r="U70" s="240">
        <f t="shared" si="4"/>
        <v>1</v>
      </c>
      <c r="V70" s="240">
        <f t="shared" si="4"/>
        <v>1</v>
      </c>
      <c r="W70" s="240">
        <f t="shared" si="4"/>
        <v>1</v>
      </c>
      <c r="X70" s="240">
        <f t="shared" si="4"/>
        <v>1</v>
      </c>
      <c r="Y70" s="241">
        <f t="shared" si="4"/>
        <v>1</v>
      </c>
      <c r="Z70" s="252">
        <f t="shared" si="4"/>
        <v>1</v>
      </c>
      <c r="AA70" s="240">
        <f t="shared" si="4"/>
        <v>1</v>
      </c>
      <c r="AB70" s="240">
        <f t="shared" si="4"/>
        <v>1</v>
      </c>
      <c r="AC70" s="240">
        <f t="shared" si="4"/>
        <v>1</v>
      </c>
      <c r="AD70" s="240">
        <f t="shared" si="4"/>
        <v>1</v>
      </c>
      <c r="AE70" s="240">
        <f t="shared" si="4"/>
        <v>1</v>
      </c>
      <c r="AF70" s="241">
        <f t="shared" si="4"/>
        <v>1</v>
      </c>
      <c r="AG70" s="240">
        <f t="shared" si="4"/>
        <v>1</v>
      </c>
      <c r="AH70" s="240">
        <f t="shared" si="4"/>
        <v>1</v>
      </c>
      <c r="AI70" s="240">
        <f t="shared" si="4"/>
        <v>1</v>
      </c>
      <c r="AJ70" s="240">
        <f t="shared" si="4"/>
        <v>1</v>
      </c>
      <c r="AK70" s="240">
        <f t="shared" si="4"/>
        <v>1</v>
      </c>
      <c r="AL70" s="240">
        <f t="shared" si="4"/>
        <v>1</v>
      </c>
      <c r="AM70" s="241">
        <f t="shared" si="4"/>
        <v>1</v>
      </c>
      <c r="AN70" s="240">
        <f t="shared" si="4"/>
        <v>1</v>
      </c>
      <c r="AO70" s="240">
        <f t="shared" si="4"/>
        <v>1</v>
      </c>
      <c r="AP70" s="240">
        <f t="shared" si="4"/>
        <v>1</v>
      </c>
      <c r="AQ70" s="240">
        <f t="shared" si="4"/>
        <v>1</v>
      </c>
      <c r="AR70" s="240">
        <f t="shared" si="4"/>
        <v>1</v>
      </c>
      <c r="AS70" s="240">
        <f t="shared" si="4"/>
        <v>1</v>
      </c>
      <c r="AT70" s="241">
        <f t="shared" si="4"/>
        <v>1</v>
      </c>
      <c r="AU70" s="240" t="str">
        <f t="shared" si="4"/>
        <v/>
      </c>
      <c r="AV70" s="240" t="str">
        <f t="shared" si="4"/>
        <v/>
      </c>
      <c r="AW70" s="241" t="str">
        <f t="shared" si="4"/>
        <v/>
      </c>
      <c r="AX70" s="537"/>
      <c r="AY70" s="538"/>
      <c r="AZ70" s="538"/>
      <c r="BA70" s="539"/>
      <c r="BB70" s="506"/>
      <c r="BC70" s="507"/>
      <c r="BD70" s="507"/>
      <c r="BE70" s="507"/>
      <c r="BF70" s="508"/>
    </row>
    <row r="71" spans="1:73" ht="18.75" customHeight="1" thickBot="1" x14ac:dyDescent="0.5">
      <c r="B71" s="515"/>
      <c r="C71" s="516"/>
      <c r="D71" s="516"/>
      <c r="E71" s="516"/>
      <c r="F71" s="516"/>
      <c r="G71" s="516"/>
      <c r="H71" s="516"/>
      <c r="I71" s="516"/>
      <c r="J71" s="516"/>
      <c r="K71" s="517"/>
      <c r="L71" s="449"/>
      <c r="M71" s="449"/>
      <c r="N71" s="449"/>
      <c r="O71" s="449"/>
      <c r="P71" s="449"/>
      <c r="Q71" s="449"/>
      <c r="R71" s="45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0"/>
      <c r="AY71" s="541"/>
      <c r="AZ71" s="541"/>
      <c r="BA71" s="542"/>
      <c r="BB71" s="509"/>
      <c r="BC71" s="510"/>
      <c r="BD71" s="510"/>
      <c r="BE71" s="510"/>
      <c r="BF71" s="511"/>
    </row>
    <row r="72" spans="1:73" ht="13.5" customHeight="1" x14ac:dyDescent="0.45">
      <c r="C72" s="195"/>
      <c r="D72" s="195"/>
      <c r="E72" s="195"/>
      <c r="F72" s="195"/>
      <c r="G72" s="196"/>
      <c r="H72" s="197"/>
      <c r="AF72" s="166"/>
    </row>
    <row r="73" spans="1:73" ht="11.4" customHeight="1" x14ac:dyDescent="0.45">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5">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5">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5">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5">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5">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5">
      <c r="C80" s="166"/>
      <c r="D80" s="166"/>
      <c r="E80" s="166"/>
      <c r="F80" s="166"/>
      <c r="G80" s="166"/>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498" t="s">
        <v>52</v>
      </c>
      <c r="F4" s="498"/>
      <c r="G4" s="498"/>
      <c r="H4" s="498"/>
      <c r="I4" s="498"/>
      <c r="J4" s="498"/>
      <c r="K4" s="498"/>
      <c r="M4" s="498" t="s">
        <v>51</v>
      </c>
      <c r="N4" s="498"/>
      <c r="O4" s="498"/>
      <c r="Q4" s="498" t="s">
        <v>82</v>
      </c>
      <c r="R4" s="498"/>
      <c r="S4" s="498"/>
      <c r="T4" s="498"/>
      <c r="U4" s="498"/>
      <c r="W4" s="498"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498"/>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通所型サービス（1枚版）</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'通所型サービス（1枚版）'!Print_Area</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小倉　さやか</cp:lastModifiedBy>
  <cp:lastPrinted>2022-01-06T04:24:29Z</cp:lastPrinted>
  <dcterms:created xsi:type="dcterms:W3CDTF">2020-01-14T23:47:53Z</dcterms:created>
  <dcterms:modified xsi:type="dcterms:W3CDTF">2025-04-30T08:11:03Z</dcterms:modified>
</cp:coreProperties>
</file>