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共有\決算統計総括\R6年度【R7年度調査】\06_財政状況資料集\R8.3.3財政状況資料集の作成等について\提出\"/>
    </mc:Choice>
  </mc:AlternateContent>
  <bookViews>
    <workbookView xWindow="0" yWindow="0" windowWidth="23040" windowHeight="9204"/>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508F41FD_AF73_4543_875F_C826902A1E8C_.wvu.Cols" localSheetId="2" hidden="1">'各会計、関係団体の財政状況及び健全化判断比率'!$EB:$XFD</definedName>
    <definedName name="Z_508F41FD_AF73_4543_875F_C826902A1E8C_.wvu.Cols" localSheetId="12" hidden="1">基金残高に係る経年分析!$P:$XFD</definedName>
    <definedName name="Z_508F41FD_AF73_4543_875F_C826902A1E8C_.wvu.Cols" localSheetId="4" hidden="1">'経常経費分析表（経常収支比率の分析）'!$DM:$XFD</definedName>
    <definedName name="Z_508F41FD_AF73_4543_875F_C826902A1E8C_.wvu.Cols" localSheetId="5" hidden="1">'経常経費分析表（人件費・公債費・普通建設事業費の分析）'!$AU:$XFD</definedName>
    <definedName name="Z_508F41FD_AF73_4543_875F_C826902A1E8C_.wvu.Cols" localSheetId="3" hidden="1">財政比較分析表!$DQ:$XFD</definedName>
    <definedName name="Z_508F41FD_AF73_4543_875F_C826902A1E8C_.wvu.Cols" localSheetId="10" hidden="1">'実質公債費比率（分子）の構造'!$V:$XFD</definedName>
    <definedName name="Z_508F41FD_AF73_4543_875F_C826902A1E8C_.wvu.Cols" localSheetId="8" hidden="1">実質収支比率等に係る経年分析!$Q:$XFD</definedName>
    <definedName name="Z_508F41FD_AF73_4543_875F_C826902A1E8C_.wvu.Cols" localSheetId="11" hidden="1">'将来負担比率（分子）の構造'!$T:$XFD</definedName>
    <definedName name="Z_508F41FD_AF73_4543_875F_C826902A1E8C_.wvu.Cols" localSheetId="6" hidden="1">'性質別歳出決算分析表（住民一人当たりのコスト）'!$DV:$XFD</definedName>
    <definedName name="Z_508F41FD_AF73_4543_875F_C826902A1E8C_.wvu.Cols" localSheetId="0" hidden="1">総括表!$DP:$XFD</definedName>
    <definedName name="Z_508F41FD_AF73_4543_875F_C826902A1E8C_.wvu.Cols" localSheetId="1" hidden="1">普通会計の状況!$EN:$XFD</definedName>
    <definedName name="Z_508F41FD_AF73_4543_875F_C826902A1E8C_.wvu.Cols" localSheetId="7" hidden="1">'目的別歳出決算分析表（住民一人当たりのコスト）'!$DV:$XFD</definedName>
    <definedName name="Z_508F41FD_AF73_4543_875F_C826902A1E8C_.wvu.Cols" localSheetId="9" hidden="1">連結実質赤字比率に係る赤字・黒字の構成分析!$Q:$XFD</definedName>
    <definedName name="Z_508F41FD_AF73_4543_875F_C826902A1E8C_.wvu.Rows" localSheetId="2" hidden="1">'各会計、関係団体の財政状況及び健全化判断比率'!$136:$1048576,'各会計、関係団体の財政状況及び健全化判断比率'!$89:$101,'各会計、関係団体の財政状況及び健全化判断比率'!$135:$135</definedName>
    <definedName name="Z_508F41FD_AF73_4543_875F_C826902A1E8C_.wvu.Rows" localSheetId="12" hidden="1">基金残高に係る経年分析!$65:$1048576</definedName>
    <definedName name="Z_508F41FD_AF73_4543_875F_C826902A1E8C_.wvu.Rows" localSheetId="4" hidden="1">'経常経費分析表（経常収支比率の分析）'!$90:$1048576</definedName>
    <definedName name="Z_508F41FD_AF73_4543_875F_C826902A1E8C_.wvu.Rows" localSheetId="5" hidden="1">'経常経費分析表（人件費・公債費・普通建設事業費の分析）'!$74:$1048576,'経常経費分析表（人件費・公債費・普通建設事業費の分析）'!$67:$73</definedName>
    <definedName name="Z_508F41FD_AF73_4543_875F_C826902A1E8C_.wvu.Rows" localSheetId="3" hidden="1">財政比較分析表!$106:$1048576,財政比較分析表!$98:$105</definedName>
    <definedName name="Z_508F41FD_AF73_4543_875F_C826902A1E8C_.wvu.Rows" localSheetId="10" hidden="1">'実質公債費比率（分子）の構造'!$65:$1048576</definedName>
    <definedName name="Z_508F41FD_AF73_4543_875F_C826902A1E8C_.wvu.Rows" localSheetId="8" hidden="1">実質収支比率等に係る経年分析!$51:$1048576</definedName>
    <definedName name="Z_508F41FD_AF73_4543_875F_C826902A1E8C_.wvu.Rows" localSheetId="11" hidden="1">'将来負担比率（分子）の構造'!$56:$1048576</definedName>
    <definedName name="Z_508F41FD_AF73_4543_875F_C826902A1E8C_.wvu.Rows" localSheetId="6" hidden="1">'性質別歳出決算分析表（住民一人当たりのコスト）'!$122:$1048576,'性質別歳出決算分析表（住民一人当たりのコスト）'!$117:$121</definedName>
    <definedName name="Z_508F41FD_AF73_4543_875F_C826902A1E8C_.wvu.Rows" localSheetId="0" hidden="1">総括表!$57:$1048576</definedName>
    <definedName name="Z_508F41FD_AF73_4543_875F_C826902A1E8C_.wvu.Rows" localSheetId="1" hidden="1">普通会計の状況!$50:$1048576</definedName>
    <definedName name="Z_508F41FD_AF73_4543_875F_C826902A1E8C_.wvu.Rows" localSheetId="7" hidden="1">'目的別歳出決算分析表（住民一人当たりのコスト）'!$117:$1048576</definedName>
    <definedName name="Z_508F41FD_AF73_4543_875F_C826902A1E8C_.wvu.Rows" localSheetId="9" hidden="1">連結実質赤字比率に係る赤字・黒字の構成分析!$46:$1048576</definedName>
  </definedNames>
  <calcPr calcId="162913"/>
  <customWorkbookViews>
    <customWorkbookView name="  - 個人用ビュー" guid="{508F41FD-AF73-4543-875F-C826902A1E8C}" mergeInterval="0" personalView="1" xWindow="39" yWindow="3" windowWidth="1997" windowHeight="1035"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 l="1"/>
  <c r="AO36"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BW38" i="1"/>
  <c r="BE38" i="1"/>
  <c r="AM38" i="1"/>
  <c r="U38" i="1"/>
  <c r="C38" i="1"/>
  <c r="BW37" i="1"/>
  <c r="BE37" i="1"/>
  <c r="AM37" i="1"/>
  <c r="U37" i="1"/>
  <c r="C37" i="1"/>
  <c r="BE36" i="1"/>
  <c r="AM36" i="1"/>
  <c r="U36" i="1"/>
  <c r="C36" i="1"/>
  <c r="BW35" i="1"/>
  <c r="BW36" i="1" s="1"/>
  <c r="BE35" i="1"/>
  <c r="AM35" i="1"/>
  <c r="U35" i="1"/>
  <c r="C35" i="1"/>
  <c r="CO34" i="1"/>
  <c r="CO35" i="1" s="1"/>
  <c r="CO36" i="1" s="1"/>
  <c r="CO37" i="1" s="1"/>
  <c r="CO38" i="1" s="1"/>
  <c r="BW34" i="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<sst xmlns="http://schemas.openxmlformats.org/spreadsheetml/2006/main" count="1121" uniqueCount="569">
  <si>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</si>
  <si>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</si>
  <si>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</si>
  <si>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</si>
  <si>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</si>
  <si>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</si>
  <si>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</si>
  <si>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</si>
  <si>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</si>
  <si>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</si>
  <si>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</si>
  <si>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</si>
  <si>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</si>
  <si>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</si>
  <si>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</si>
  <si>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</si>
  <si>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</si>
  <si>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</si>
  <si>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</si>
  <si>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</si>
  <si>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</si>
  <si>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</si>
  <si>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</si>
  <si>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</si>
  <si>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</si>
  <si>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</si>
  <si>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</si>
  <si>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</si>
  <si>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</si>
  <si>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</si>
  <si>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</si>
  <si>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</si>
  <si>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</si>
  <si>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</si>
  <si>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</si>
  <si>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</si>
  <si>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</si>
  <si>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</si>
  <si>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</si>
  <si>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</si>
  <si>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</si>
  <si>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</si>
  <si>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</si>
  <si>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</si>
  <si>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</si>
  <si>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</si>
  <si>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</si>
  <si>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</si>
  <si>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</si>
  <si>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</si>
  <si>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</si>
  <si>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</si>
  <si>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</si>
  <si>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</si>
  <si>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</si>
  <si>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</si>
  <si>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</si>
  <si>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</si>
  <si>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</si>
  <si>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</si>
  <si>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</si>
  <si>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</si>
  <si>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</si>
  <si>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</si>
  <si>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</si>
  <si>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</si>
  <si>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</si>
  <si>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</si>
  <si>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</si>
  <si>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</si>
  <si>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</si>
  <si>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</si>
  <si>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</si>
  <si>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</si>
  <si>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</si>
  <si>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</si>
  <si>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</si>
  <si>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</si>
  <si>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</si>
  <si>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</si>
  <si>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</si>
  <si>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</si>
  <si>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</si>
  <si>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</si>
  <si>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</si>
  <si>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</si>
  <si>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</si>
  <si>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</si>
  <si>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</si>
  <si>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</si>
  <si>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</si>
  <si>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</si>
  <si>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</si>
  <si>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</si>
  <si>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</si>
  <si>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</si>
  <si>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</si>
  <si>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</si>
  <si>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</si>
  <si>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</si>
  <si>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</si>
  <si>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</si>
  <si>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</si>
  <si>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</si>
  <si>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</si>
  <si>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</si>
  <si>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</si>
  <si>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</si>
  <si>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</si>
  <si>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</si>
  <si>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</si>
  <si>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</si>
  <si>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</si>
  <si>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</si>
  <si>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</si>
  <si>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</si>
  <si>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</si>
  <si>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</si>
  <si>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</si>
  <si>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</si>
  <si>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</si>
  <si>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</si>
  <si>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</si>
  <si>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</si>
  <si>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</si>
  <si>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</si>
  <si>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</si>
  <si>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</si>
  <si>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</si>
  <si>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</si>
  <si>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</si>
  <si>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</si>
  <si>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</si>
  <si>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</si>
  <si>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</si>
  <si>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</si>
  <si>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</si>
  <si>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</si>
  <si>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</si>
  <si>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</si>
  <si>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</si>
  <si>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</si>
  <si>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</si>
  <si>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</si>
  <si>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</si>
  <si>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</si>
  <si>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</si>
  <si>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</si>
  <si>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</si>
  <si>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</si>
  <si>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</si>
  <si>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</si>
  <si>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</si>
  <si>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</si>
  <si>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</si>
  <si>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</si>
  <si>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</si>
  <si>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</si>
  <si>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</si>
  <si>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</si>
  <si>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</si>
  <si>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</si>
  <si>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</si>
  <si>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</si>
  <si>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</si>
  <si>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</si>
  <si>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</si>
  <si>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</si>
  <si>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</si>
  <si>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</si>
  <si>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</si>
  <si>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</si>
  <si>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</si>
  <si>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</si>
  <si>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</si>
  <si>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</si>
  <si>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</si>
  <si>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</si>
  <si>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</si>
  <si>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</si>
  <si>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</si>
  <si>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</si>
  <si>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</si>
  <si>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</si>
  <si>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</si>
  <si>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</si>
  <si>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</si>
  <si>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</si>
  <si>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</si>
  <si>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</si>
  <si>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</si>
  <si>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</si>
  <si>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</si>
  <si>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</si>
  <si>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</si>
  <si>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</si>
  <si>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</si>
  <si>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</si>
  <si>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</si>
  <si>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</si>
  <si>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</si>
  <si>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</si>
  <si>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</si>
  <si>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愛媛県新居浜市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</si>
  <si>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</si>
  <si>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</si>
  <si>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</si>
  <si>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</si>
  <si>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</si>
  <si>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</si>
  <si>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</si>
  <si>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</si>
  <si>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</si>
  <si>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</si>
  <si>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</si>
  <si>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</si>
  <si>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</si>
  <si>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</si>
  <si>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</si>
  <si>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</si>
  <si>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</si>
  <si>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</si>
  <si>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</si>
  <si>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</si>
  <si>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</si>
  <si>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</si>
  <si>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</si>
  <si>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</si>
  <si>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</si>
  <si>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</si>
  <si>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</si>
  <si>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</si>
  <si>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</si>
  <si>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</si>
  <si>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</si>
  <si>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</si>
  <si>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</si>
  <si>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</si>
  <si>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</si>
  <si>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</si>
  <si>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</si>
  <si>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</si>
  <si>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</si>
  <si>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</si>
  <si>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</si>
  <si>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</si>
  <si>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</si>
  <si>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</si>
  <si>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</si>
  <si>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</si>
  <si>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</si>
  <si>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</si>
  <si>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</si>
  <si>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</si>
  <si>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</si>
  <si>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</si>
  <si>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</si>
  <si>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</si>
  <si>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</si>
  <si>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</si>
  <si>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</si>
  <si>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</si>
  <si>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</si>
  <si>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</si>
  <si>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</si>
  <si>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</si>
  <si>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</si>
  <si>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</si>
  <si>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</si>
  <si>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</si>
  <si>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</si>
  <si>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</si>
  <si>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</si>
  <si>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</si>
  <si>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</si>
  <si>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</si>
  <si>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</si>
  <si>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</si>
  <si>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</si>
  <si>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</si>
  <si>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</si>
  <si>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</si>
  <si>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</si>
  <si>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</si>
  <si>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</si>
  <si>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</si>
  <si>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</si>
  <si>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</si>
  <si>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</si>
  <si>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</si>
  <si>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</si>
  <si>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</si>
  <si>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</si>
  <si>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</si>
  <si>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</si>
  <si>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</si>
  <si>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</si>
  <si>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</si>
  <si>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</si>
  <si>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</si>
  <si>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</si>
  <si>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</si>
  <si>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</si>
  <si>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</si>
  <si>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</si>
  <si>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</si>
  <si>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</si>
  <si>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</si>
  <si>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</si>
  <si>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</si>
  <si>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</si>
  <si>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</si>
  <si>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</si>
  <si>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</si>
  <si>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</si>
  <si>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</si>
  <si>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</si>
  <si>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</si>
  <si>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</si>
  <si>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</si>
  <si>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</si>
  <si>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</si>
  <si>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</si>
  <si>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港湾整備</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</si>
  <si>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</si>
  <si>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</si>
  <si>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</si>
  <si>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</si>
  <si>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</si>
  <si>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</si>
  <si>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</si>
  <si>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</si>
  <si>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</si>
  <si>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</si>
  <si>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</si>
  <si>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</si>
  <si>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</si>
  <si>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</si>
  <si>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</si>
  <si>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</si>
  <si>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</si>
  <si>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</si>
  <si>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</si>
  <si>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</si>
  <si>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</si>
  <si>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</si>
  <si>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</si>
  <si>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</si>
  <si>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</si>
  <si>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</si>
  <si>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</si>
  <si>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</si>
  <si>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</si>
  <si>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</si>
  <si>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愛媛県新居浜市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</si>
  <si>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</si>
  <si>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</si>
  <si>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</si>
  <si>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</si>
  <si>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</si>
  <si>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</si>
  <si>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</si>
  <si>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</si>
  <si>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</si>
  <si>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</si>
  <si>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</si>
  <si>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</si>
  <si>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</si>
  <si>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</si>
  <si>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</si>
  <si>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</si>
  <si>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</si>
  <si>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</si>
  <si>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</si>
  <si>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</si>
  <si>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平尾墓園事業特別会計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</si>
  <si>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</si>
  <si>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</si>
  <si>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</si>
  <si>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</si>
  <si>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</si>
  <si>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</si>
  <si>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</si>
  <si>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</si>
  <si>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</si>
  <si>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</si>
  <si>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</si>
  <si>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</si>
  <si>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</si>
  <si>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</si>
  <si>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</si>
  <si>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</si>
  <si>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</si>
  <si>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</si>
  <si>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</si>
  <si>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</si>
  <si>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渡海船事業特別会計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</si>
  <si>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</si>
  <si>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</si>
  <si>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</si>
  <si>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</si>
  <si>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</si>
  <si>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</si>
  <si>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</si>
  <si>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</si>
  <si>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</si>
  <si>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</si>
  <si>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</si>
  <si>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</si>
  <si>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</si>
  <si>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</si>
  <si>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</si>
  <si>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</si>
  <si>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</si>
  <si>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</si>
  <si>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</si>
  <si>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</si>
  <si>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</si>
  <si>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</si>
  <si>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</si>
  <si>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</si>
  <si>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</si>
  <si>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</si>
  <si>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</si>
  <si>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</si>
  <si>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</si>
  <si>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</si>
  <si>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</si>
  <si>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</si>
  <si>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</si>
  <si>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</si>
  <si>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</si>
  <si>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</si>
  <si>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</si>
  <si>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</si>
  <si>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</si>
  <si>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</si>
  <si>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</si>
  <si>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</si>
  <si>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</si>
  <si>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</si>
  <si>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</si>
  <si>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</si>
  <si>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</si>
  <si>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</si>
  <si>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</si>
  <si>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</si>
  <si>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</si>
  <si>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</si>
  <si>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</si>
  <si>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</si>
  <si>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</si>
  <si>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</si>
  <si>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</si>
  <si>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</si>
  <si>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</si>
  <si>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</si>
  <si>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</si>
  <si>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</si>
  <si>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</si>
  <si>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</si>
  <si>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</si>
  <si>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</si>
  <si>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</si>
  <si>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</si>
  <si>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</si>
  <si>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</si>
  <si>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</si>
  <si>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</si>
  <si>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</si>
  <si>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</si>
  <si>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</si>
  <si>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</si>
  <si>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</si>
  <si>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</si>
  <si>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</si>
  <si>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</si>
  <si>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</si>
  <si>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</si>
  <si>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</si>
  <si>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</si>
  <si>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</si>
  <si>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</si>
  <si>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</si>
  <si>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</si>
  <si>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</si>
  <si>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</si>
  <si>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</si>
  <si>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</si>
  <si>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</si>
  <si>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</si>
  <si>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</si>
  <si>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</si>
  <si>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</si>
  <si>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</si>
  <si>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</si>
  <si>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</si>
  <si>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</si>
  <si>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</si>
  <si>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</si>
  <si>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</si>
  <si>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</si>
  <si>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</si>
  <si>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</si>
  <si>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</si>
  <si>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</si>
  <si>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</si>
  <si>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</si>
  <si>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</si>
  <si>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</si>
  <si>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</si>
  <si>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</si>
  <si>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</si>
  <si>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</si>
  <si>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</si>
  <si>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</si>
  <si>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</si>
  <si>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</si>
  <si>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</si>
  <si>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</si>
  <si>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</si>
  <si>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</si>
  <si>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</si>
  <si>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</si>
  <si>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</si>
  <si>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</si>
  <si>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</si>
  <si>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</si>
  <si>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</si>
  <si>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</si>
  <si>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</si>
  <si>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</si>
  <si>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</si>
  <si>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2.89</t>
  </si>
  <si>
    <t>▲ 1.50</t>
  </si>
  <si>
    <t>▲ 0.98</t>
  </si>
  <si>
    <t>水道事業会計</t>
  </si>
  <si>
    <t>公共下水道事業会計</t>
  </si>
  <si>
    <t>一般会計</t>
  </si>
  <si>
    <t>工業用水道事業会計</t>
  </si>
  <si>
    <t>後期高齢者医療事業特別会計</t>
  </si>
  <si>
    <t>平尾墓園事業特別会計</t>
  </si>
  <si>
    <t>国民健康保険事業特別会計</t>
  </si>
  <si>
    <t>介護保険事業特別会計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</si>
  <si>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</si>
  <si>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</si>
  <si>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</si>
  <si>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</si>
  <si>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</si>
  <si>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</si>
  <si>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</si>
  <si>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</si>
  <si>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</si>
  <si>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愛媛県地方税滞納整理機構</t>
    <phoneticPr fontId="2"/>
  </si>
  <si>
    <t>愛媛県後期高齢者医療広域連合（特別会計）</t>
    <phoneticPr fontId="2"/>
  </si>
  <si>
    <t>愛媛県後期高齢者医療広域連合（一般会計）</t>
    <phoneticPr fontId="2"/>
  </si>
  <si>
    <t>マイントピア別子</t>
    <rPh sb="6" eb="8">
      <t>ベッシ</t>
    </rPh>
    <phoneticPr fontId="38"/>
  </si>
  <si>
    <t>新居浜市文化体育振興事業団</t>
    <rPh sb="0" eb="4">
      <t>ニイハマシ</t>
    </rPh>
    <rPh sb="4" eb="6">
      <t>ブンカ</t>
    </rPh>
    <rPh sb="6" eb="8">
      <t>タイイク</t>
    </rPh>
    <rPh sb="8" eb="10">
      <t>シンコウ</t>
    </rPh>
    <rPh sb="10" eb="13">
      <t>ジギョウダン</t>
    </rPh>
    <phoneticPr fontId="38"/>
  </si>
  <si>
    <t>別子木材センター</t>
    <rPh sb="0" eb="2">
      <t>ベッシ</t>
    </rPh>
    <rPh sb="2" eb="4">
      <t>モクザイ</t>
    </rPh>
    <phoneticPr fontId="38"/>
  </si>
  <si>
    <t>えひめ東予産業創造センター</t>
    <rPh sb="3" eb="5">
      <t>トウヨ</t>
    </rPh>
    <rPh sb="5" eb="7">
      <t>サンギョウ</t>
    </rPh>
    <rPh sb="7" eb="9">
      <t>ソウゾウ</t>
    </rPh>
    <phoneticPr fontId="38"/>
  </si>
  <si>
    <t>新居浜市土地開発公社</t>
    <rPh sb="0" eb="4">
      <t>ニイハマシ</t>
    </rPh>
    <rPh sb="4" eb="6">
      <t>トチ</t>
    </rPh>
    <rPh sb="6" eb="8">
      <t>カイハツ</t>
    </rPh>
    <rPh sb="8" eb="10">
      <t>コウシャ</t>
    </rPh>
    <phoneticPr fontId="38"/>
  </si>
  <si>
    <t>-</t>
    <phoneticPr fontId="2"/>
  </si>
  <si>
    <t>合併振興基金</t>
    <rPh sb="0" eb="2">
      <t>ガッペイ</t>
    </rPh>
    <rPh sb="2" eb="4">
      <t>シンコウ</t>
    </rPh>
    <rPh sb="4" eb="6">
      <t>キキン</t>
    </rPh>
    <phoneticPr fontId="5"/>
  </si>
  <si>
    <t>公共施設整備基金</t>
    <rPh sb="0" eb="4">
      <t>コウキョウシセツ</t>
    </rPh>
    <rPh sb="4" eb="6">
      <t>セイビ</t>
    </rPh>
    <rPh sb="6" eb="8">
      <t>キキン</t>
    </rPh>
    <phoneticPr fontId="38"/>
  </si>
  <si>
    <t>文化振興基金</t>
    <rPh sb="0" eb="2">
      <t>ブンカ</t>
    </rPh>
    <rPh sb="2" eb="4">
      <t>シンコウ</t>
    </rPh>
    <rPh sb="4" eb="6">
      <t>キキン</t>
    </rPh>
    <phoneticPr fontId="38"/>
  </si>
  <si>
    <t>体育施設建設基金</t>
    <rPh sb="0" eb="4">
      <t>タイイクシセツ</t>
    </rPh>
    <rPh sb="4" eb="6">
      <t>ケンセツ</t>
    </rPh>
    <rPh sb="6" eb="8">
      <t>キキン</t>
    </rPh>
    <phoneticPr fontId="38"/>
  </si>
  <si>
    <t>別子山振興基金</t>
    <rPh sb="0" eb="1">
      <t>ベツ</t>
    </rPh>
    <rPh sb="1" eb="2">
      <t>コ</t>
    </rPh>
    <rPh sb="2" eb="3">
      <t>ヤマ</t>
    </rPh>
    <rPh sb="3" eb="5">
      <t>シンコウ</t>
    </rPh>
    <rPh sb="5" eb="7">
      <t>キキン</t>
    </rPh>
    <phoneticPr fontId="38"/>
  </si>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</sst>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38DE-42C4-82D3-A33F6E2B33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60919</c:v>
                </c:pt>
                <c:pt idx="1">
                  <c:v>45649</c:v>
                </c:pt>
                <c:pt idx="2">
                  <c:v>48712</c:v>
                </c:pt>
                <c:pt idx="3">
                  <c:v>75660</c:v>
                </c:pt>
                <c:pt idx="4">
                  <c:v>67263</c:v>
                </c:pt>
              </c:numCache>
            </c:numRef>
          </c:val>
          <c:smooth val="0"/>
          <c:extLst>
            <c:ext xmlns:c16="http://schemas.microsoft.com/office/drawing/2014/chart" uri="{C3380CC4-5D6E-409C-BE32-E72D297353CC}">
              <c16:uniqueId val="{00000001-38DE-42C4-82D3-A33F6E2B33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3.25</c:v>
                </c:pt>
                <c:pt idx="1">
                  <c:v>3.45</c:v>
                </c:pt>
                <c:pt idx="2">
                  <c:v>3.84</c:v>
                </c:pt>
                <c:pt idx="3">
                  <c:v>3.32</c:v>
                </c:pt>
                <c:pt idx="4">
                  <c:v>3.39</c:v>
                </c:pt>
              </c:numCache>
            </c:numRef>
          </c:val>
          <c:extLst>
            <c:ext xmlns:c16="http://schemas.microsoft.com/office/drawing/2014/chart" uri="{C3380CC4-5D6E-409C-BE32-E72D297353CC}">
              <c16:uniqueId val="{00000000-0DA6-4A7A-8C48-D0FFE5540E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8.15</c:v>
                </c:pt>
                <c:pt idx="1">
                  <c:v>6.15</c:v>
                </c:pt>
                <c:pt idx="2">
                  <c:v>4.97</c:v>
                </c:pt>
                <c:pt idx="3">
                  <c:v>5.66</c:v>
                </c:pt>
                <c:pt idx="4">
                  <c:v>5.66</c:v>
                </c:pt>
              </c:numCache>
            </c:numRef>
          </c:val>
          <c:extLst>
            <c:ext xmlns:c16="http://schemas.microsoft.com/office/drawing/2014/chart" uri="{C3380CC4-5D6E-409C-BE32-E72D297353CC}">
              <c16:uniqueId val="{00000001-0DA6-4A7A-8C48-D0FFE5540E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-2.89</c:v>
                </c:pt>
                <c:pt idx="1">
                  <c:v>-1.5</c:v>
                </c:pt>
                <c:pt idx="2">
                  <c:v>-0.98</c:v>
                </c:pt>
                <c:pt idx="3">
                  <c:v>0.32</c:v>
                </c:pt>
                <c:pt idx="4">
                  <c:v>0.21</c:v>
                </c:pt>
              </c:numCache>
            </c:numRef>
          </c:val>
          <c:smooth val="0"/>
          <c:extLst>
            <c:ext xmlns:c16="http://schemas.microsoft.com/office/drawing/2014/chart" uri="{C3380CC4-5D6E-409C-BE32-E72D297353CC}">
              <c16:uniqueId val="{00000002-0DA6-4A7A-8C48-D0FFE5540E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0.19</c:v>
                </c:pt>
                <c:pt idx="2">
                  <c:v>#N/A</c:v>
                </c:pt>
                <c:pt idx="3">
                  <c:v>0.26</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0-A5F4-43AD-A821-02CE996CCC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F4-43AD-A821-02CE996CCC1C}"/>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0.19</c:v>
                </c:pt>
                <c:pt idx="2">
                  <c:v>#N/A</c:v>
                </c:pt>
                <c:pt idx="3">
                  <c:v>0.69</c:v>
                </c:pt>
                <c:pt idx="4">
                  <c:v>#N/A</c:v>
                </c:pt>
                <c:pt idx="5">
                  <c:v>1.18</c:v>
                </c:pt>
                <c:pt idx="6">
                  <c:v>#N/A</c:v>
                </c:pt>
                <c:pt idx="7">
                  <c:v>0.76</c:v>
                </c:pt>
                <c:pt idx="8">
                  <c:v>#N/A</c:v>
                </c:pt>
                <c:pt idx="9">
                  <c:v>0</c:v>
                </c:pt>
              </c:numCache>
            </c:numRef>
          </c:val>
          <c:extLst>
            <c:ext xmlns:c16="http://schemas.microsoft.com/office/drawing/2014/chart" uri="{C3380CC4-5D6E-409C-BE32-E72D297353CC}">
              <c16:uniqueId val="{00000002-A5F4-43AD-A821-02CE996CCC1C}"/>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5F4-43AD-A821-02CE996CCC1C}"/>
            </c:ext>
          </c:extLst>
        </c:ser>
        <c:ser>
          <c:idx val="4"/>
          <c:order val="4"/>
          <c:tx>
            <c:strRef>
              <c:f>データシート!$A$31</c:f>
              <c:strCache>
                <c:ptCount val="1"/>
                <c:pt idx="0">
                  <c:v>平尾墓園事業特別会計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5F4-43AD-A821-02CE996CCC1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0.28999999999999998</c:v>
                </c:pt>
                <c:pt idx="4">
                  <c:v>#N/A</c:v>
                </c:pt>
                <c:pt idx="5">
                  <c:v>0.33</c:v>
                </c:pt>
                <c:pt idx="6">
                  <c:v>#N/A</c:v>
                </c:pt>
                <c:pt idx="7">
                  <c:v>0.32</c:v>
                </c:pt>
                <c:pt idx="8">
                  <c:v>#N/A</c:v>
                </c:pt>
                <c:pt idx="9">
                  <c:v>0.4</c:v>
                </c:pt>
              </c:numCache>
            </c:numRef>
          </c:val>
          <c:extLst>
            <c:ext xmlns:c16="http://schemas.microsoft.com/office/drawing/2014/chart" uri="{C3380CC4-5D6E-409C-BE32-E72D297353CC}">
              <c16:uniqueId val="{00000005-A5F4-43AD-A821-02CE996CCC1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3.56</c:v>
                </c:pt>
                <c:pt idx="2">
                  <c:v>#N/A</c:v>
                </c:pt>
                <c:pt idx="3">
                  <c:v>3.71</c:v>
                </c:pt>
                <c:pt idx="4">
                  <c:v>#N/A</c:v>
                </c:pt>
                <c:pt idx="5">
                  <c:v>3.77</c:v>
                </c:pt>
                <c:pt idx="6">
                  <c:v>#N/A</c:v>
                </c:pt>
                <c:pt idx="7">
                  <c:v>2.91</c:v>
                </c:pt>
                <c:pt idx="8">
                  <c:v>#N/A</c:v>
                </c:pt>
                <c:pt idx="9">
                  <c:v>2.5099999999999998</c:v>
                </c:pt>
              </c:numCache>
            </c:numRef>
          </c:val>
          <c:extLst>
            <c:ext xmlns:c16="http://schemas.microsoft.com/office/drawing/2014/chart" uri="{C3380CC4-5D6E-409C-BE32-E72D297353CC}">
              <c16:uniqueId val="{00000006-A5F4-43AD-A821-02CE996CCC1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3.24</c:v>
                </c:pt>
                <c:pt idx="2">
                  <c:v>#N/A</c:v>
                </c:pt>
                <c:pt idx="3">
                  <c:v>3.44</c:v>
                </c:pt>
                <c:pt idx="4">
                  <c:v>#N/A</c:v>
                </c:pt>
                <c:pt idx="5">
                  <c:v>3.26</c:v>
                </c:pt>
                <c:pt idx="6">
                  <c:v>#N/A</c:v>
                </c:pt>
                <c:pt idx="7">
                  <c:v>3.31</c:v>
                </c:pt>
                <c:pt idx="8">
                  <c:v>#N/A</c:v>
                </c:pt>
                <c:pt idx="9">
                  <c:v>3.39</c:v>
                </c:pt>
              </c:numCache>
            </c:numRef>
          </c:val>
          <c:extLst>
            <c:ext xmlns:c16="http://schemas.microsoft.com/office/drawing/2014/chart" uri="{C3380CC4-5D6E-409C-BE32-E72D297353CC}">
              <c16:uniqueId val="{00000007-A5F4-43AD-A821-02CE996CCC1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2.67</c:v>
                </c:pt>
                <c:pt idx="2">
                  <c:v>#N/A</c:v>
                </c:pt>
                <c:pt idx="3">
                  <c:v>2.79</c:v>
                </c:pt>
                <c:pt idx="4">
                  <c:v>#N/A</c:v>
                </c:pt>
                <c:pt idx="5">
                  <c:v>3.47</c:v>
                </c:pt>
                <c:pt idx="6">
                  <c:v>#N/A</c:v>
                </c:pt>
                <c:pt idx="7">
                  <c:v>3.92</c:v>
                </c:pt>
                <c:pt idx="8">
                  <c:v>#N/A</c:v>
                </c:pt>
                <c:pt idx="9">
                  <c:v>3.47</c:v>
                </c:pt>
              </c:numCache>
            </c:numRef>
          </c:val>
          <c:extLst>
            <c:ext xmlns:c16="http://schemas.microsoft.com/office/drawing/2014/chart" uri="{C3380CC4-5D6E-409C-BE32-E72D297353CC}">
              <c16:uniqueId val="{00000008-A5F4-43AD-A821-02CE996CCC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7.74</c:v>
                </c:pt>
                <c:pt idx="2">
                  <c:v>#N/A</c:v>
                </c:pt>
                <c:pt idx="3">
                  <c:v>6.56</c:v>
                </c:pt>
                <c:pt idx="4">
                  <c:v>#N/A</c:v>
                </c:pt>
                <c:pt idx="5">
                  <c:v>7.32</c:v>
                </c:pt>
                <c:pt idx="6">
                  <c:v>#N/A</c:v>
                </c:pt>
                <c:pt idx="7">
                  <c:v>8.3800000000000008</c:v>
                </c:pt>
                <c:pt idx="8">
                  <c:v>#N/A</c:v>
                </c:pt>
                <c:pt idx="9">
                  <c:v>7.15</c:v>
                </c:pt>
              </c:numCache>
            </c:numRef>
          </c:val>
          <c:extLst>
            <c:ext xmlns:c16="http://schemas.microsoft.com/office/drawing/2014/chart" uri="{C3380CC4-5D6E-409C-BE32-E72D297353CC}">
              <c16:uniqueId val="{00000009-A5F4-43AD-A821-02CE996CCC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5447</c:v>
                </c:pt>
                <c:pt idx="5">
                  <c:v>5371</c:v>
                </c:pt>
                <c:pt idx="8">
                  <c:v>5267</c:v>
                </c:pt>
                <c:pt idx="11">
                  <c:v>5259</c:v>
                </c:pt>
                <c:pt idx="14">
                  <c:v>5267</c:v>
                </c:pt>
              </c:numCache>
            </c:numRef>
          </c:val>
          <c:extLst>
            <c:ext xmlns:c16="http://schemas.microsoft.com/office/drawing/2014/chart" uri="{C3380CC4-5D6E-409C-BE32-E72D297353CC}">
              <c16:uniqueId val="{00000000-0156-47E3-BCD9-385BEF2E17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56-47E3-BCD9-385BEF2E17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4</c:v>
                </c:pt>
                <c:pt idx="6">
                  <c:v>2</c:v>
                </c:pt>
                <c:pt idx="9">
                  <c:v>1</c:v>
                </c:pt>
                <c:pt idx="12">
                  <c:v>1</c:v>
                </c:pt>
              </c:numCache>
            </c:numRef>
          </c:val>
          <c:extLst>
            <c:ext xmlns:c16="http://schemas.microsoft.com/office/drawing/2014/chart" uri="{C3380CC4-5D6E-409C-BE32-E72D297353CC}">
              <c16:uniqueId val="{00000002-0156-47E3-BCD9-385BEF2E17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56-47E3-BCD9-385BEF2E17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1415</c:v>
                </c:pt>
                <c:pt idx="3">
                  <c:v>1329</c:v>
                </c:pt>
                <c:pt idx="6">
                  <c:v>1226</c:v>
                </c:pt>
                <c:pt idx="9">
                  <c:v>1209</c:v>
                </c:pt>
                <c:pt idx="12">
                  <c:v>1189</c:v>
                </c:pt>
              </c:numCache>
            </c:numRef>
          </c:val>
          <c:extLst>
            <c:ext xmlns:c16="http://schemas.microsoft.com/office/drawing/2014/chart" uri="{C3380CC4-5D6E-409C-BE32-E72D297353CC}">
              <c16:uniqueId val="{00000004-0156-47E3-BCD9-385BEF2E17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56-47E3-BCD9-385BEF2E17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56-47E3-BCD9-385BEF2E17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4383</c:v>
                </c:pt>
                <c:pt idx="3">
                  <c:v>4553</c:v>
                </c:pt>
                <c:pt idx="6">
                  <c:v>4760</c:v>
                </c:pt>
                <c:pt idx="9">
                  <c:v>4773</c:v>
                </c:pt>
                <c:pt idx="12">
                  <c:v>4940</c:v>
                </c:pt>
              </c:numCache>
            </c:numRef>
          </c:val>
          <c:extLst>
            <c:ext xmlns:c16="http://schemas.microsoft.com/office/drawing/2014/chart" uri="{C3380CC4-5D6E-409C-BE32-E72D297353CC}">
              <c16:uniqueId val="{00000007-0156-47E3-BCD9-385BEF2E17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356</c:v>
                </c:pt>
                <c:pt idx="2">
                  <c:v>#N/A</c:v>
                </c:pt>
                <c:pt idx="3">
                  <c:v>#N/A</c:v>
                </c:pt>
                <c:pt idx="4">
                  <c:v>515</c:v>
                </c:pt>
                <c:pt idx="5">
                  <c:v>#N/A</c:v>
                </c:pt>
                <c:pt idx="6">
                  <c:v>#N/A</c:v>
                </c:pt>
                <c:pt idx="7">
                  <c:v>721</c:v>
                </c:pt>
                <c:pt idx="8">
                  <c:v>#N/A</c:v>
                </c:pt>
                <c:pt idx="9">
                  <c:v>#N/A</c:v>
                </c:pt>
                <c:pt idx="10">
                  <c:v>724</c:v>
                </c:pt>
                <c:pt idx="11">
                  <c:v>#N/A</c:v>
                </c:pt>
                <c:pt idx="12">
                  <c:v>#N/A</c:v>
                </c:pt>
                <c:pt idx="13">
                  <c:v>863</c:v>
                </c:pt>
                <c:pt idx="14">
                  <c:v>#N/A</c:v>
                </c:pt>
              </c:numCache>
            </c:numRef>
          </c:val>
          <c:smooth val="0"/>
          <c:extLst>
            <c:ext xmlns:c16="http://schemas.microsoft.com/office/drawing/2014/chart" uri="{C3380CC4-5D6E-409C-BE32-E72D297353CC}">
              <c16:uniqueId val="{00000008-0156-47E3-BCD9-385BEF2E17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50968</c:v>
                </c:pt>
                <c:pt idx="5">
                  <c:v>49810</c:v>
                </c:pt>
                <c:pt idx="8">
                  <c:v>47633</c:v>
                </c:pt>
                <c:pt idx="11">
                  <c:v>45497</c:v>
                </c:pt>
                <c:pt idx="14">
                  <c:v>43553</c:v>
                </c:pt>
              </c:numCache>
            </c:numRef>
          </c:val>
          <c:extLst>
            <c:ext xmlns:c16="http://schemas.microsoft.com/office/drawing/2014/chart" uri="{C3380CC4-5D6E-409C-BE32-E72D297353CC}">
              <c16:uniqueId val="{00000000-DA5F-4603-B786-764C522D60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18982</c:v>
                </c:pt>
                <c:pt idx="5">
                  <c:v>20533</c:v>
                </c:pt>
                <c:pt idx="8">
                  <c:v>22029</c:v>
                </c:pt>
                <c:pt idx="11">
                  <c:v>24454</c:v>
                </c:pt>
                <c:pt idx="14">
                  <c:v>26361</c:v>
                </c:pt>
              </c:numCache>
            </c:numRef>
          </c:val>
          <c:extLst>
            <c:ext xmlns:c16="http://schemas.microsoft.com/office/drawing/2014/chart" uri="{C3380CC4-5D6E-409C-BE32-E72D297353CC}">
              <c16:uniqueId val="{00000001-DA5F-4603-B786-764C522D60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7209</c:v>
                </c:pt>
                <c:pt idx="5">
                  <c:v>8483</c:v>
                </c:pt>
                <c:pt idx="8">
                  <c:v>7410</c:v>
                </c:pt>
                <c:pt idx="11">
                  <c:v>7231</c:v>
                </c:pt>
                <c:pt idx="14">
                  <c:v>6714</c:v>
                </c:pt>
              </c:numCache>
            </c:numRef>
          </c:val>
          <c:extLst>
            <c:ext xmlns:c16="http://schemas.microsoft.com/office/drawing/2014/chart" uri="{C3380CC4-5D6E-409C-BE32-E72D297353CC}">
              <c16:uniqueId val="{00000002-DA5F-4603-B786-764C522D60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5F-4603-B786-764C522D60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5F-4603-B786-764C522D60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113</c:v>
                </c:pt>
              </c:numCache>
            </c:numRef>
          </c:val>
          <c:extLst>
            <c:ext xmlns:c16="http://schemas.microsoft.com/office/drawing/2014/chart" uri="{C3380CC4-5D6E-409C-BE32-E72D297353CC}">
              <c16:uniqueId val="{00000005-DA5F-4603-B786-764C522D60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7382</c:v>
                </c:pt>
                <c:pt idx="3">
                  <c:v>7187</c:v>
                </c:pt>
                <c:pt idx="6">
                  <c:v>6931</c:v>
                </c:pt>
                <c:pt idx="9">
                  <c:v>7102</c:v>
                </c:pt>
                <c:pt idx="12">
                  <c:v>6898</c:v>
                </c:pt>
              </c:numCache>
            </c:numRef>
          </c:val>
          <c:extLst>
            <c:ext xmlns:c16="http://schemas.microsoft.com/office/drawing/2014/chart" uri="{C3380CC4-5D6E-409C-BE32-E72D297353CC}">
              <c16:uniqueId val="{00000006-DA5F-4603-B786-764C522D60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A5F-4603-B786-764C522D60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21020</c:v>
                </c:pt>
                <c:pt idx="3">
                  <c:v>20446</c:v>
                </c:pt>
                <c:pt idx="6">
                  <c:v>18769</c:v>
                </c:pt>
                <c:pt idx="9">
                  <c:v>17201</c:v>
                </c:pt>
                <c:pt idx="12">
                  <c:v>15833</c:v>
                </c:pt>
              </c:numCache>
            </c:numRef>
          </c:val>
          <c:extLst>
            <c:ext xmlns:c16="http://schemas.microsoft.com/office/drawing/2014/chart" uri="{C3380CC4-5D6E-409C-BE32-E72D297353CC}">
              <c16:uniqueId val="{00000008-DA5F-4603-B786-764C522D60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c:v>
                </c:pt>
                <c:pt idx="3">
                  <c:v>6</c:v>
                </c:pt>
                <c:pt idx="6">
                  <c:v>4</c:v>
                </c:pt>
                <c:pt idx="9">
                  <c:v>3</c:v>
                </c:pt>
                <c:pt idx="12">
                  <c:v>2</c:v>
                </c:pt>
              </c:numCache>
            </c:numRef>
          </c:val>
          <c:extLst>
            <c:ext xmlns:c16="http://schemas.microsoft.com/office/drawing/2014/chart" uri="{C3380CC4-5D6E-409C-BE32-E72D297353CC}">
              <c16:uniqueId val="{00000009-DA5F-4603-B786-764C522D60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53888</c:v>
                </c:pt>
                <c:pt idx="3">
                  <c:v>54269</c:v>
                </c:pt>
                <c:pt idx="6">
                  <c:v>52427</c:v>
                </c:pt>
                <c:pt idx="9">
                  <c:v>52702</c:v>
                </c:pt>
                <c:pt idx="12">
                  <c:v>52364</c:v>
                </c:pt>
              </c:numCache>
            </c:numRef>
          </c:val>
          <c:extLst>
            <c:ext xmlns:c16="http://schemas.microsoft.com/office/drawing/2014/chart" uri="{C3380CC4-5D6E-409C-BE32-E72D297353CC}">
              <c16:uniqueId val="{0000000A-DA5F-4603-B786-764C522D60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5141</c:v>
                </c:pt>
                <c:pt idx="2">
                  <c:v>#N/A</c:v>
                </c:pt>
                <c:pt idx="3">
                  <c:v>#N/A</c:v>
                </c:pt>
                <c:pt idx="4">
                  <c:v>3082</c:v>
                </c:pt>
                <c:pt idx="5">
                  <c:v>#N/A</c:v>
                </c:pt>
                <c:pt idx="6">
                  <c:v>#N/A</c:v>
                </c:pt>
                <c:pt idx="7">
                  <c:v>1059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5F-4603-B786-764C522D60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1387</c:v>
                </c:pt>
                <c:pt idx="1">
                  <c:v>1608</c:v>
                </c:pt>
                <c:pt idx="2">
                  <c:v>1632</c:v>
                </c:pt>
              </c:numCache>
            </c:numRef>
          </c:val>
          <c:extLst>
            <c:ext xmlns:c16="http://schemas.microsoft.com/office/drawing/2014/chart" uri="{C3380CC4-5D6E-409C-BE32-E72D297353CC}">
              <c16:uniqueId val="{00000000-56E2-44E5-9E8F-40AF159851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1144</c:v>
                </c:pt>
                <c:pt idx="1">
                  <c:v>942</c:v>
                </c:pt>
                <c:pt idx="2">
                  <c:v>807</c:v>
                </c:pt>
              </c:numCache>
            </c:numRef>
          </c:val>
          <c:extLst>
            <c:ext xmlns:c16="http://schemas.microsoft.com/office/drawing/2014/chart" uri="{C3380CC4-5D6E-409C-BE32-E72D297353CC}">
              <c16:uniqueId val="{00000001-56E2-44E5-9E8F-40AF159851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5003</c:v>
                </c:pt>
                <c:pt idx="1">
                  <c:v>4652</c:v>
                </c:pt>
                <c:pt idx="2">
                  <c:v>4049</c:v>
                </c:pt>
              </c:numCache>
            </c:numRef>
          </c:val>
          <c:extLst>
            <c:ext xmlns:c16="http://schemas.microsoft.com/office/drawing/2014/chart" uri="{C3380CC4-5D6E-409C-BE32-E72D297353CC}">
              <c16:uniqueId val="{00000002-56E2-44E5-9E8F-40AF159851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であるが、令和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臨時財政対策債や総合防災拠点建設事業の元金償還が開始したことにより、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満期一括償還地方債の償還はない。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一般会計等に係る地方債の現在高は、令和</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３年度は</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たが、令和３年度から４年度にかけては、令和４年度起債借入額の抑制や、臨時財政対策債発行可能額の減少等により、３．４％の減となった。令和５年度には、西部学校給食センター建設に伴う起債借入により、地方債の現在高は増加し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令和６年度においては、臨時財政対策債や総合防災拠点建設事業の元金償還が開始となったことから、減少している。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から６年度</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都市計画税等の充当可能特定収入が増加したことで、</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将来負担比率の分子が減少している。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充当可能税源等のうち基準財政需要額算入見込額については令和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年度以降減少している。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愛媛県新居浜市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基金残高は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714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具体的には減債基金が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百万円、特定目的基金が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603</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百万円の減少となっており、中でも公共施設整備基金は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各特定目的基金については、引き続き、対象事業や必要性の見直しを行い、目的に合致した事業への適切な活用を図る。また、財政調整基金については令和５年度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から６年度にかけて</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残高が増加し</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ものの、引き続き低い水準であることから、特定財源の確保や、歳入準拠の予算編成等を通じて、財政調整基金に依存しない財政運営を行う。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合併振興基金は合併後の新市の一体感を醸成することを目的としており、令和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あかがねミュージアム開館１０周年のプレ事業としてコンテンツ制作や新居浜市美術館特別展等の開催</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等に活用した。</a:t>
          </a:r>
          <a:endParaRPr lang="ja-JP" altLang="ja-JP" sz="18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文化振興基金は市民文化施設の建設及び芸術文化資料の収集を目的としており、令和６年度は新市民文化センター建設のための民間活力導入可能性調査等にかかる経費に活用した。</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公共施設の適切な機能の維持管理に必要な財源を確保し、安全で快適な公共施設の管理及び財政の健全な運営に資することを目的としており、例年、公共施設の長寿命化等の改修に活用し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体育施設建設基金は市民体育施設の建設を目的としており、令和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年度は基金を活用した事業はなかった。</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別子山振興基金は別子山地区の地域振興を図ることを目的としており、別子山給水施設管理費や地域バスの運行などに活用している。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市庁舎の大規模改修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東雲競技場等の体育施設の整備、</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小中学校のトイレなど公共施設の整備にかかる費用が多く、公共施設整備基金を大きく取り崩すこととなり残高が減少することとなった。各種基金についても、目的ごとに事業の財源として取り崩しを行っているため、全体の基金残高が減少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毎年決まった事業に財源として活用している基金については、残高が減少傾向にある。今後も基金を活用して実施すべき事業かどうかについて引き続き精査を行うとともに、特定財源の確保などを通じて、残高の維持を図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増加した理由としては、歳入面では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地方特例交付金等の増額により</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一般財源</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がわずかであったこと</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、歳出面では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西部学校給食センターの完成に伴う普通建設事業費の減少や公共下水道事業会計出資金の減少</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現在高は減少傾向にあ</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から６年度にかけて</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、災害が発生した際などの財政需要に備え、一定の基金残高を確保する必要があるため、特定財源の確保や、歳入準拠の予算編成等を通じて、財政調整基金に依存しない財政運営を行う。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令和６年度から</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元金償還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が開始した臨時財政対策債や総合防災拠点建設事業</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による公債費の増に対応するため、減債基金の取り崩しを行ったことによる。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に完成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西部学校給食センター建設事業等、今後元金の償還が始まる大型事業を見据え、適切に積立と取り崩しを行う。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112,724
110,939
234.47
55,537,000
54,495,961
977,910
28,845,194
51,790,140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よりも</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平均値を</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こととなった。当市の一般財源としては、住友企業群の法人税収入並びに企業の新たな設備投資により発生する償却資産税収入により、安定的な財政運営を行うことができるが、ともに景気に左右されやすいことから、新たな公共施設の建設や既存施設の改修の際には、国・県からの支援の他、交付税算入率の高い起債を活用するため、十分な情報収集等を行い、健全財政の維持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xdr:cNvCxnSpPr/>
      </xdr:nvCxnSpPr>
      <xdr:spPr>
        <a:xfrm flipV="1">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xdr:cNvCxnSpPr/>
      </xdr:nvCxnSpPr>
      <xdr:spPr>
        <a:xfrm>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増加の要因としては、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人事院勧告に基づくベースアップに伴う職員人件費の増加、西部学校給食センターの稼働開始に伴う管理委託料の増加等で経常経費が増加した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ためである。今後</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も人件費や物価の上昇に伴い、上昇傾向で</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推移する見通しである。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136144</xdr:rowOff>
    </xdr:from>
    <xdr:to>
      <xdr:col>23</xdr:col>
      <xdr:colOff>133350</xdr:colOff>
      <xdr:row>67</xdr:row>
      <xdr:rowOff>22098</xdr:rowOff>
    </xdr:to>
    <xdr:cxnSp macro="">
      <xdr:nvCxnSpPr>
        <xdr:cNvPr id="127" name="直線コネクタ 126"/>
        <xdr:cNvCxnSpPr/>
      </xdr:nvCxnSpPr>
      <xdr:spPr>
        <a:xfrm flipV="1">
          <a:off x="4953000" y="10766044"/>
          <a:ext cx="0" cy="743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8"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9" name="直線コネクタ 128"/>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51071</xdr:rowOff>
    </xdr:from>
    <xdr:ext cx="762000" cy="259045"/>
    <xdr:sp macro="" textlink="">
      <xdr:nvSpPr>
        <xdr:cNvPr id="130" name="財政構造の弾力性最大値テキスト"/>
        <xdr:cNvSpPr txBox="1"/>
      </xdr:nvSpPr>
      <xdr:spPr>
        <a:xfrm>
          <a:off x="5041900" y="105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136144</xdr:rowOff>
    </xdr:from>
    <xdr:to>
      <xdr:col>24</xdr:col>
      <xdr:colOff>12700</xdr:colOff>
      <xdr:row>62</xdr:row>
      <xdr:rowOff>136144</xdr:rowOff>
    </xdr:to>
    <xdr:cxnSp macro="">
      <xdr:nvCxnSpPr>
        <xdr:cNvPr id="131" name="直線コネクタ 130"/>
        <xdr:cNvCxnSpPr/>
      </xdr:nvCxnSpPr>
      <xdr:spPr>
        <a:xfrm>
          <a:off x="4864100" y="1076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61214</xdr:rowOff>
    </xdr:to>
    <xdr:cxnSp macro="">
      <xdr:nvCxnSpPr>
        <xdr:cNvPr id="132" name="直線コネクタ 131"/>
        <xdr:cNvCxnSpPr/>
      </xdr:nvCxnSpPr>
      <xdr:spPr>
        <a:xfrm>
          <a:off x="4114800" y="1080465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105427</xdr:rowOff>
    </xdr:from>
    <xdr:ext cx="762000" cy="259045"/>
    <xdr:sp macro="" textlink="">
      <xdr:nvSpPr>
        <xdr:cNvPr id="133" name="財政構造の弾力性平均値テキスト"/>
        <xdr:cNvSpPr txBox="1"/>
      </xdr:nvSpPr>
      <xdr:spPr>
        <a:xfrm>
          <a:off x="5041900" y="1107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4" name="フローチャート: 判断 133"/>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124206</xdr:rowOff>
    </xdr:from>
    <xdr:to>
      <xdr:col>19</xdr:col>
      <xdr:colOff>133350</xdr:colOff>
      <xdr:row>63</xdr:row>
      <xdr:rowOff>3302</xdr:rowOff>
    </xdr:to>
    <xdr:cxnSp macro="">
      <xdr:nvCxnSpPr>
        <xdr:cNvPr id="135" name="直線コネクタ 134"/>
        <xdr:cNvCxnSpPr/>
      </xdr:nvCxnSpPr>
      <xdr:spPr>
        <a:xfrm>
          <a:off x="3225800" y="1058265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6" name="フローチャート: 判断 135"/>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7" name="テキスト ボックス 136"/>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35052</xdr:rowOff>
    </xdr:from>
    <xdr:to>
      <xdr:col>15</xdr:col>
      <xdr:colOff>82550</xdr:colOff>
      <xdr:row>61</xdr:row>
      <xdr:rowOff>124206</xdr:rowOff>
    </xdr:to>
    <xdr:cxnSp macro="">
      <xdr:nvCxnSpPr>
        <xdr:cNvPr id="138" name="直線コネクタ 137"/>
        <xdr:cNvCxnSpPr/>
      </xdr:nvCxnSpPr>
      <xdr:spPr>
        <a:xfrm>
          <a:off x="2336800" y="1032205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9" name="フローチャート: 判断 138"/>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40" name="テキスト ボックス 139"/>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35052</xdr:rowOff>
    </xdr:from>
    <xdr:to>
      <xdr:col>11</xdr:col>
      <xdr:colOff>31750</xdr:colOff>
      <xdr:row>61</xdr:row>
      <xdr:rowOff>167640</xdr:rowOff>
    </xdr:to>
    <xdr:cxnSp macro="">
      <xdr:nvCxnSpPr>
        <xdr:cNvPr id="141" name="直線コネクタ 140"/>
        <xdr:cNvCxnSpPr/>
      </xdr:nvCxnSpPr>
      <xdr:spPr>
        <a:xfrm flipV="1">
          <a:off x="1447800" y="10322052"/>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2" name="フローチャート: 判断 141"/>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3" name="テキスト ボックス 142"/>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44" name="フローチャート: 判断 143"/>
        <xdr:cNvSpPr/>
      </xdr:nvSpPr>
      <xdr:spPr>
        <a:xfrm>
          <a:off x="1397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45" name="テキスト ボックス 144"/>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51" name="楕円 150"/>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103141</xdr:rowOff>
    </xdr:from>
    <xdr:ext cx="762000" cy="259045"/>
    <xdr:sp macro="" textlink="">
      <xdr:nvSpPr>
        <xdr:cNvPr id="152" name="財政構造の弾力性該当値テキスト"/>
        <xdr:cNvSpPr txBox="1"/>
      </xdr:nvSpPr>
      <xdr:spPr>
        <a:xfrm>
          <a:off x="5041900" y="1073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3" name="楕円 152"/>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4" name="テキスト ボックス 153"/>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73406</xdr:rowOff>
    </xdr:from>
    <xdr:to>
      <xdr:col>15</xdr:col>
      <xdr:colOff>133350</xdr:colOff>
      <xdr:row>62</xdr:row>
      <xdr:rowOff>3556</xdr:rowOff>
    </xdr:to>
    <xdr:sp macro="" textlink="">
      <xdr:nvSpPr>
        <xdr:cNvPr id="155" name="楕円 154"/>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56" name="テキスト ボックス 155"/>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155702</xdr:rowOff>
    </xdr:from>
    <xdr:to>
      <xdr:col>11</xdr:col>
      <xdr:colOff>82550</xdr:colOff>
      <xdr:row>60</xdr:row>
      <xdr:rowOff>85852</xdr:rowOff>
    </xdr:to>
    <xdr:sp macro="" textlink="">
      <xdr:nvSpPr>
        <xdr:cNvPr id="157" name="楕円 156"/>
        <xdr:cNvSpPr/>
      </xdr:nvSpPr>
      <xdr:spPr>
        <a:xfrm>
          <a:off x="2286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96029</xdr:rowOff>
    </xdr:from>
    <xdr:ext cx="762000" cy="259045"/>
    <xdr:sp macro="" textlink="">
      <xdr:nvSpPr>
        <xdr:cNvPr id="158" name="テキスト ボックス 157"/>
        <xdr:cNvSpPr txBox="1"/>
      </xdr:nvSpPr>
      <xdr:spPr>
        <a:xfrm>
          <a:off x="1955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9" name="楕円 158"/>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60" name="テキスト ボックス 159"/>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4,784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し、類似団体平均を下回った。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増加の</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理由としては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、人事院勧告に基づくベースアップに伴う職員人件費の増加や、人件費や物価の上昇に伴う委託料等の</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物件費の</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ものである。今後、公共施設の老朽化に加え、物価上昇や賃上げ等の影響により、物件費や維持補修費が上昇していく可能性があるため、公共施設の総量の圧縮等を通じて、物件費や維持補修費の抑制を図っていく。</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111547</xdr:rowOff>
    </xdr:from>
    <xdr:to>
      <xdr:col>23</xdr:col>
      <xdr:colOff>133350</xdr:colOff>
      <xdr:row>84</xdr:row>
      <xdr:rowOff>22552</xdr:rowOff>
    </xdr:to>
    <xdr:cxnSp macro="">
      <xdr:nvCxnSpPr>
        <xdr:cNvPr id="197" name="直線コネクタ 196"/>
        <xdr:cNvCxnSpPr/>
      </xdr:nvCxnSpPr>
      <xdr:spPr>
        <a:xfrm>
          <a:off x="4114800" y="14341897"/>
          <a:ext cx="8382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111547</xdr:rowOff>
    </xdr:from>
    <xdr:to>
      <xdr:col>19</xdr:col>
      <xdr:colOff>133350</xdr:colOff>
      <xdr:row>84</xdr:row>
      <xdr:rowOff>60816</xdr:rowOff>
    </xdr:to>
    <xdr:cxnSp macro="">
      <xdr:nvCxnSpPr>
        <xdr:cNvPr id="200" name="直線コネクタ 199"/>
        <xdr:cNvCxnSpPr/>
      </xdr:nvCxnSpPr>
      <xdr:spPr>
        <a:xfrm flipV="1">
          <a:off x="3225800" y="14341897"/>
          <a:ext cx="889000" cy="1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53491</xdr:rowOff>
    </xdr:from>
    <xdr:to>
      <xdr:col>15</xdr:col>
      <xdr:colOff>82550</xdr:colOff>
      <xdr:row>84</xdr:row>
      <xdr:rowOff>60816</xdr:rowOff>
    </xdr:to>
    <xdr:cxnSp macro="">
      <xdr:nvCxnSpPr>
        <xdr:cNvPr id="203" name="直線コネクタ 202"/>
        <xdr:cNvCxnSpPr/>
      </xdr:nvCxnSpPr>
      <xdr:spPr>
        <a:xfrm>
          <a:off x="2336800" y="14455291"/>
          <a:ext cx="889000" cy="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72681</xdr:rowOff>
    </xdr:from>
    <xdr:to>
      <xdr:col>11</xdr:col>
      <xdr:colOff>31750</xdr:colOff>
      <xdr:row>84</xdr:row>
      <xdr:rowOff>53491</xdr:rowOff>
    </xdr:to>
    <xdr:cxnSp macro="">
      <xdr:nvCxnSpPr>
        <xdr:cNvPr id="206" name="直線コネクタ 205"/>
        <xdr:cNvCxnSpPr/>
      </xdr:nvCxnSpPr>
      <xdr:spPr>
        <a:xfrm>
          <a:off x="1447800" y="14303031"/>
          <a:ext cx="889000" cy="1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143202</xdr:rowOff>
    </xdr:from>
    <xdr:to>
      <xdr:col>23</xdr:col>
      <xdr:colOff>184150</xdr:colOff>
      <xdr:row>84</xdr:row>
      <xdr:rowOff>73352</xdr:rowOff>
    </xdr:to>
    <xdr:sp macro="" textlink="">
      <xdr:nvSpPr>
        <xdr:cNvPr id="216" name="楕円 215"/>
        <xdr:cNvSpPr/>
      </xdr:nvSpPr>
      <xdr:spPr>
        <a:xfrm>
          <a:off x="4902200" y="143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159729</xdr:rowOff>
    </xdr:from>
    <xdr:ext cx="762000" cy="259045"/>
    <xdr:sp macro="" textlink="">
      <xdr:nvSpPr>
        <xdr:cNvPr id="217" name="人件費・物件費等の状況該当値テキスト"/>
        <xdr:cNvSpPr txBox="1"/>
      </xdr:nvSpPr>
      <xdr:spPr>
        <a:xfrm>
          <a:off x="5041900" y="1421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60747</xdr:rowOff>
    </xdr:from>
    <xdr:to>
      <xdr:col>19</xdr:col>
      <xdr:colOff>184150</xdr:colOff>
      <xdr:row>83</xdr:row>
      <xdr:rowOff>162347</xdr:rowOff>
    </xdr:to>
    <xdr:sp macro="" textlink="">
      <xdr:nvSpPr>
        <xdr:cNvPr id="218" name="楕円 217"/>
        <xdr:cNvSpPr/>
      </xdr:nvSpPr>
      <xdr:spPr>
        <a:xfrm>
          <a:off x="4064000" y="142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1074</xdr:rowOff>
    </xdr:from>
    <xdr:ext cx="736600" cy="259045"/>
    <xdr:sp macro="" textlink="">
      <xdr:nvSpPr>
        <xdr:cNvPr id="219" name="テキスト ボックス 218"/>
        <xdr:cNvSpPr txBox="1"/>
      </xdr:nvSpPr>
      <xdr:spPr>
        <a:xfrm>
          <a:off x="3733800" y="1405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10016</xdr:rowOff>
    </xdr:from>
    <xdr:to>
      <xdr:col>15</xdr:col>
      <xdr:colOff>133350</xdr:colOff>
      <xdr:row>84</xdr:row>
      <xdr:rowOff>111616</xdr:rowOff>
    </xdr:to>
    <xdr:sp macro="" textlink="">
      <xdr:nvSpPr>
        <xdr:cNvPr id="220" name="楕円 219"/>
        <xdr:cNvSpPr/>
      </xdr:nvSpPr>
      <xdr:spPr>
        <a:xfrm>
          <a:off x="3175000" y="144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96393</xdr:rowOff>
    </xdr:from>
    <xdr:ext cx="762000" cy="259045"/>
    <xdr:sp macro="" textlink="">
      <xdr:nvSpPr>
        <xdr:cNvPr id="221" name="テキスト ボックス 220"/>
        <xdr:cNvSpPr txBox="1"/>
      </xdr:nvSpPr>
      <xdr:spPr>
        <a:xfrm>
          <a:off x="2844800" y="144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2691</xdr:rowOff>
    </xdr:from>
    <xdr:to>
      <xdr:col>11</xdr:col>
      <xdr:colOff>82550</xdr:colOff>
      <xdr:row>84</xdr:row>
      <xdr:rowOff>104291</xdr:rowOff>
    </xdr:to>
    <xdr:sp macro="" textlink="">
      <xdr:nvSpPr>
        <xdr:cNvPr id="222" name="楕円 221"/>
        <xdr:cNvSpPr/>
      </xdr:nvSpPr>
      <xdr:spPr>
        <a:xfrm>
          <a:off x="2286000" y="144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89068</xdr:rowOff>
    </xdr:from>
    <xdr:ext cx="762000" cy="259045"/>
    <xdr:sp macro="" textlink="">
      <xdr:nvSpPr>
        <xdr:cNvPr id="223" name="テキスト ボックス 222"/>
        <xdr:cNvSpPr txBox="1"/>
      </xdr:nvSpPr>
      <xdr:spPr>
        <a:xfrm>
          <a:off x="1955800" y="1449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21881</xdr:rowOff>
    </xdr:from>
    <xdr:to>
      <xdr:col>7</xdr:col>
      <xdr:colOff>31750</xdr:colOff>
      <xdr:row>83</xdr:row>
      <xdr:rowOff>123481</xdr:rowOff>
    </xdr:to>
    <xdr:sp macro="" textlink="">
      <xdr:nvSpPr>
        <xdr:cNvPr id="224" name="楕円 223"/>
        <xdr:cNvSpPr/>
      </xdr:nvSpPr>
      <xdr:spPr>
        <a:xfrm>
          <a:off x="1397000" y="142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108258</xdr:rowOff>
    </xdr:from>
    <xdr:ext cx="762000" cy="259045"/>
    <xdr:sp macro="" textlink="">
      <xdr:nvSpPr>
        <xdr:cNvPr id="225" name="テキスト ボックス 224"/>
        <xdr:cNvSpPr txBox="1"/>
      </xdr:nvSpPr>
      <xdr:spPr>
        <a:xfrm>
          <a:off x="1066800" y="1433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くなり、類似団体平均をやや下回ったが、全国市平均を上回っているため、民間給与水準や他自治体等の動向にも注視しながら、引続き市民の理解を得られる給与水準となるよう努める。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61384</xdr:rowOff>
    </xdr:to>
    <xdr:cxnSp macro="">
      <xdr:nvCxnSpPr>
        <xdr:cNvPr id="259" name="直線コネクタ 258"/>
        <xdr:cNvCxnSpPr/>
      </xdr:nvCxnSpPr>
      <xdr:spPr>
        <a:xfrm>
          <a:off x="16179800" y="147859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81491</xdr:rowOff>
    </xdr:to>
    <xdr:cxnSp macro="">
      <xdr:nvCxnSpPr>
        <xdr:cNvPr id="262" name="直線コネクタ 261"/>
        <xdr:cNvCxnSpPr/>
      </xdr:nvCxnSpPr>
      <xdr:spPr>
        <a:xfrm flipV="1">
          <a:off x="15290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87</xdr:row>
      <xdr:rowOff>30691</xdr:rowOff>
    </xdr:to>
    <xdr:cxnSp macro="">
      <xdr:nvCxnSpPr>
        <xdr:cNvPr id="265" name="直線コネクタ 264"/>
        <xdr:cNvCxnSpPr/>
      </xdr:nvCxnSpPr>
      <xdr:spPr>
        <a:xfrm flipV="1">
          <a:off x="14401800" y="1482619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30691</xdr:rowOff>
    </xdr:to>
    <xdr:cxnSp macro="">
      <xdr:nvCxnSpPr>
        <xdr:cNvPr id="268" name="直線コネクタ 267"/>
        <xdr:cNvCxnSpPr/>
      </xdr:nvCxnSpPr>
      <xdr:spPr>
        <a:xfrm>
          <a:off x="13512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8" name="楕円 277"/>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27111</xdr:rowOff>
    </xdr:from>
    <xdr:ext cx="762000" cy="259045"/>
    <xdr:sp macro="" textlink="">
      <xdr:nvSpPr>
        <xdr:cNvPr id="279" name="給与水準   （国との比較）該当値テキスト"/>
        <xdr:cNvSpPr txBox="1"/>
      </xdr:nvSpPr>
      <xdr:spPr>
        <a:xfrm>
          <a:off x="171069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80" name="楕円 279"/>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81" name="テキスト ボックス 280"/>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82" name="楕円 281"/>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142468</xdr:rowOff>
    </xdr:from>
    <xdr:ext cx="762000" cy="259045"/>
    <xdr:sp macro="" textlink="">
      <xdr:nvSpPr>
        <xdr:cNvPr id="283" name="テキスト ボックス 282"/>
        <xdr:cNvSpPr txBox="1"/>
      </xdr:nvSpPr>
      <xdr:spPr>
        <a:xfrm>
          <a:off x="14909800" y="1454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4" name="楕円 283"/>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85" name="テキスト ボックス 284"/>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6" name="楕円 285"/>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87" name="テキスト ボックス 286"/>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人増加した。類似団体の平均値をわずかに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回るが、ほぼ平均値で推移している。全国平均、愛媛県平均との比較では共に下回っている。今後も定員管理の適正な推進や管理経費の圧縮に努め、現水準の維持を図る。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146957</xdr:rowOff>
    </xdr:from>
    <xdr:to>
      <xdr:col>81</xdr:col>
      <xdr:colOff>44450</xdr:colOff>
      <xdr:row>62</xdr:row>
      <xdr:rowOff>9978</xdr:rowOff>
    </xdr:to>
    <xdr:cxnSp macro="">
      <xdr:nvCxnSpPr>
        <xdr:cNvPr id="324" name="直線コネクタ 323"/>
        <xdr:cNvCxnSpPr/>
      </xdr:nvCxnSpPr>
      <xdr:spPr>
        <a:xfrm>
          <a:off x="16179800" y="106054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136616</xdr:rowOff>
    </xdr:from>
    <xdr:to>
      <xdr:col>77</xdr:col>
      <xdr:colOff>44450</xdr:colOff>
      <xdr:row>61</xdr:row>
      <xdr:rowOff>146957</xdr:rowOff>
    </xdr:to>
    <xdr:cxnSp macro="">
      <xdr:nvCxnSpPr>
        <xdr:cNvPr id="327" name="直線コネクタ 326"/>
        <xdr:cNvCxnSpPr/>
      </xdr:nvCxnSpPr>
      <xdr:spPr>
        <a:xfrm>
          <a:off x="15290800" y="1059506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133169</xdr:rowOff>
    </xdr:from>
    <xdr:to>
      <xdr:col>72</xdr:col>
      <xdr:colOff>203200</xdr:colOff>
      <xdr:row>61</xdr:row>
      <xdr:rowOff>136616</xdr:rowOff>
    </xdr:to>
    <xdr:cxnSp macro="">
      <xdr:nvCxnSpPr>
        <xdr:cNvPr id="330" name="直線コネクタ 329"/>
        <xdr:cNvCxnSpPr/>
      </xdr:nvCxnSpPr>
      <xdr:spPr>
        <a:xfrm>
          <a:off x="14401800" y="1059161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109038</xdr:rowOff>
    </xdr:from>
    <xdr:to>
      <xdr:col>68</xdr:col>
      <xdr:colOff>152400</xdr:colOff>
      <xdr:row>61</xdr:row>
      <xdr:rowOff>133169</xdr:rowOff>
    </xdr:to>
    <xdr:cxnSp macro="">
      <xdr:nvCxnSpPr>
        <xdr:cNvPr id="333" name="直線コネクタ 332"/>
        <xdr:cNvCxnSpPr/>
      </xdr:nvCxnSpPr>
      <xdr:spPr>
        <a:xfrm>
          <a:off x="13512800" y="105674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43" name="楕円 342"/>
        <xdr:cNvSpPr/>
      </xdr:nvSpPr>
      <xdr:spPr>
        <a:xfrm>
          <a:off x="169672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147155</xdr:rowOff>
    </xdr:from>
    <xdr:ext cx="762000" cy="259045"/>
    <xdr:sp macro="" textlink="">
      <xdr:nvSpPr>
        <xdr:cNvPr id="344" name="定員管理の状況該当値テキスト"/>
        <xdr:cNvSpPr txBox="1"/>
      </xdr:nvSpPr>
      <xdr:spPr>
        <a:xfrm>
          <a:off x="171069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96157</xdr:rowOff>
    </xdr:from>
    <xdr:to>
      <xdr:col>77</xdr:col>
      <xdr:colOff>95250</xdr:colOff>
      <xdr:row>62</xdr:row>
      <xdr:rowOff>26307</xdr:rowOff>
    </xdr:to>
    <xdr:sp macro="" textlink="">
      <xdr:nvSpPr>
        <xdr:cNvPr id="345" name="楕円 344"/>
        <xdr:cNvSpPr/>
      </xdr:nvSpPr>
      <xdr:spPr>
        <a:xfrm>
          <a:off x="16129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11084</xdr:rowOff>
    </xdr:from>
    <xdr:ext cx="736600" cy="259045"/>
    <xdr:sp macro="" textlink="">
      <xdr:nvSpPr>
        <xdr:cNvPr id="346" name="テキスト ボックス 345"/>
        <xdr:cNvSpPr txBox="1"/>
      </xdr:nvSpPr>
      <xdr:spPr>
        <a:xfrm>
          <a:off x="15798800" y="1064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85816</xdr:rowOff>
    </xdr:from>
    <xdr:to>
      <xdr:col>73</xdr:col>
      <xdr:colOff>44450</xdr:colOff>
      <xdr:row>62</xdr:row>
      <xdr:rowOff>15966</xdr:rowOff>
    </xdr:to>
    <xdr:sp macro="" textlink="">
      <xdr:nvSpPr>
        <xdr:cNvPr id="347" name="楕円 346"/>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743</xdr:rowOff>
    </xdr:from>
    <xdr:ext cx="762000" cy="259045"/>
    <xdr:sp macro="" textlink="">
      <xdr:nvSpPr>
        <xdr:cNvPr id="348" name="テキスト ボックス 347"/>
        <xdr:cNvSpPr txBox="1"/>
      </xdr:nvSpPr>
      <xdr:spPr>
        <a:xfrm>
          <a:off x="14909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82369</xdr:rowOff>
    </xdr:from>
    <xdr:to>
      <xdr:col>68</xdr:col>
      <xdr:colOff>203200</xdr:colOff>
      <xdr:row>62</xdr:row>
      <xdr:rowOff>12519</xdr:rowOff>
    </xdr:to>
    <xdr:sp macro="" textlink="">
      <xdr:nvSpPr>
        <xdr:cNvPr id="349" name="楕円 348"/>
        <xdr:cNvSpPr/>
      </xdr:nvSpPr>
      <xdr:spPr>
        <a:xfrm>
          <a:off x="14351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168746</xdr:rowOff>
    </xdr:from>
    <xdr:ext cx="762000" cy="259045"/>
    <xdr:sp macro="" textlink="">
      <xdr:nvSpPr>
        <xdr:cNvPr id="350" name="テキスト ボックス 349"/>
        <xdr:cNvSpPr txBox="1"/>
      </xdr:nvSpPr>
      <xdr:spPr>
        <a:xfrm>
          <a:off x="14020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51" name="楕円 350"/>
        <xdr:cNvSpPr/>
      </xdr:nvSpPr>
      <xdr:spPr>
        <a:xfrm>
          <a:off x="13462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52" name="テキスト ボックス 351"/>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ポイント上昇したものの、依然類似団体平均を下回っている。</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上昇した要因としては、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臨時財政対策債や総合防災拠点建設事業</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等の元金償還開始によるものである。今後も西部学校給食センター建設事業の起債の元金償還開始等により、上昇することが見込まれる。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81139</xdr:rowOff>
    </xdr:to>
    <xdr:cxnSp macro="">
      <xdr:nvCxnSpPr>
        <xdr:cNvPr id="386" name="直線コネクタ 385"/>
        <xdr:cNvCxnSpPr/>
      </xdr:nvCxnSpPr>
      <xdr:spPr>
        <a:xfrm>
          <a:off x="16179800" y="654261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131939</xdr:rowOff>
    </xdr:from>
    <xdr:to>
      <xdr:col>77</xdr:col>
      <xdr:colOff>44450</xdr:colOff>
      <xdr:row>38</xdr:row>
      <xdr:rowOff>27517</xdr:rowOff>
    </xdr:to>
    <xdr:cxnSp macro="">
      <xdr:nvCxnSpPr>
        <xdr:cNvPr id="389" name="直線コネクタ 388"/>
        <xdr:cNvCxnSpPr/>
      </xdr:nvCxnSpPr>
      <xdr:spPr>
        <a:xfrm>
          <a:off x="15290800" y="647558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51505</xdr:rowOff>
    </xdr:from>
    <xdr:to>
      <xdr:col>72</xdr:col>
      <xdr:colOff>203200</xdr:colOff>
      <xdr:row>37</xdr:row>
      <xdr:rowOff>131939</xdr:rowOff>
    </xdr:to>
    <xdr:cxnSp macro="">
      <xdr:nvCxnSpPr>
        <xdr:cNvPr id="392" name="直線コネクタ 391"/>
        <xdr:cNvCxnSpPr/>
      </xdr:nvCxnSpPr>
      <xdr:spPr>
        <a:xfrm>
          <a:off x="14401800" y="63951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24695</xdr:rowOff>
    </xdr:from>
    <xdr:to>
      <xdr:col>68</xdr:col>
      <xdr:colOff>152400</xdr:colOff>
      <xdr:row>37</xdr:row>
      <xdr:rowOff>51505</xdr:rowOff>
    </xdr:to>
    <xdr:cxnSp macro="">
      <xdr:nvCxnSpPr>
        <xdr:cNvPr id="395" name="直線コネクタ 394"/>
        <xdr:cNvCxnSpPr/>
      </xdr:nvCxnSpPr>
      <xdr:spPr>
        <a:xfrm>
          <a:off x="13512800" y="63683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30339</xdr:rowOff>
    </xdr:from>
    <xdr:to>
      <xdr:col>81</xdr:col>
      <xdr:colOff>95250</xdr:colOff>
      <xdr:row>38</xdr:row>
      <xdr:rowOff>131939</xdr:rowOff>
    </xdr:to>
    <xdr:sp macro="" textlink="">
      <xdr:nvSpPr>
        <xdr:cNvPr id="405" name="楕円 404"/>
        <xdr:cNvSpPr/>
      </xdr:nvSpPr>
      <xdr:spPr>
        <a:xfrm>
          <a:off x="169672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46866</xdr:rowOff>
    </xdr:from>
    <xdr:ext cx="762000" cy="259045"/>
    <xdr:sp macro="" textlink="">
      <xdr:nvSpPr>
        <xdr:cNvPr id="406" name="公債費負担の状況該当値テキスト"/>
        <xdr:cNvSpPr txBox="1"/>
      </xdr:nvSpPr>
      <xdr:spPr>
        <a:xfrm>
          <a:off x="17106900" y="63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7" name="楕円 406"/>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8" name="テキスト ボックス 407"/>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81139</xdr:rowOff>
    </xdr:from>
    <xdr:to>
      <xdr:col>73</xdr:col>
      <xdr:colOff>44450</xdr:colOff>
      <xdr:row>38</xdr:row>
      <xdr:rowOff>11289</xdr:rowOff>
    </xdr:to>
    <xdr:sp macro="" textlink="">
      <xdr:nvSpPr>
        <xdr:cNvPr id="409" name="楕円 408"/>
        <xdr:cNvSpPr/>
      </xdr:nvSpPr>
      <xdr:spPr>
        <a:xfrm>
          <a:off x="15240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21466</xdr:rowOff>
    </xdr:from>
    <xdr:ext cx="762000" cy="259045"/>
    <xdr:sp macro="" textlink="">
      <xdr:nvSpPr>
        <xdr:cNvPr id="410" name="テキスト ボックス 409"/>
        <xdr:cNvSpPr txBox="1"/>
      </xdr:nvSpPr>
      <xdr:spPr>
        <a:xfrm>
          <a:off x="14909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705</xdr:rowOff>
    </xdr:from>
    <xdr:to>
      <xdr:col>68</xdr:col>
      <xdr:colOff>203200</xdr:colOff>
      <xdr:row>37</xdr:row>
      <xdr:rowOff>102305</xdr:rowOff>
    </xdr:to>
    <xdr:sp macro="" textlink="">
      <xdr:nvSpPr>
        <xdr:cNvPr id="411" name="楕円 410"/>
        <xdr:cNvSpPr/>
      </xdr:nvSpPr>
      <xdr:spPr>
        <a:xfrm>
          <a:off x="14351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112482</xdr:rowOff>
    </xdr:from>
    <xdr:ext cx="762000" cy="259045"/>
    <xdr:sp macro="" textlink="">
      <xdr:nvSpPr>
        <xdr:cNvPr id="412" name="テキスト ボックス 411"/>
        <xdr:cNvSpPr txBox="1"/>
      </xdr:nvSpPr>
      <xdr:spPr>
        <a:xfrm>
          <a:off x="14020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145345</xdr:rowOff>
    </xdr:from>
    <xdr:to>
      <xdr:col>64</xdr:col>
      <xdr:colOff>152400</xdr:colOff>
      <xdr:row>37</xdr:row>
      <xdr:rowOff>75495</xdr:rowOff>
    </xdr:to>
    <xdr:sp macro="" textlink="">
      <xdr:nvSpPr>
        <xdr:cNvPr id="413" name="楕円 412"/>
        <xdr:cNvSpPr/>
      </xdr:nvSpPr>
      <xdr:spPr>
        <a:xfrm>
          <a:off x="13462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85672</xdr:rowOff>
    </xdr:from>
    <xdr:ext cx="762000" cy="259045"/>
    <xdr:sp macro="" textlink="">
      <xdr:nvSpPr>
        <xdr:cNvPr id="414" name="テキスト ボックス 413"/>
        <xdr:cNvSpPr txBox="1"/>
      </xdr:nvSpPr>
      <xdr:spPr>
        <a:xfrm>
          <a:off x="13131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昨年に引き続き、将来負担比率が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ポイントであった。公営企業債等繰入見込額の減少等による将来負担額の減少及び</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都市計画税収等充当可能特定歳入の増加</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今後も将来負担を軽減するためにも、普通建設事業において地方債に依存しすぎず、その他の特定財源を最大限活用することで将来負担比率の抑制を図る。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29351</xdr:rowOff>
    </xdr:from>
    <xdr:to>
      <xdr:col>72</xdr:col>
      <xdr:colOff>203200</xdr:colOff>
      <xdr:row>14</xdr:row>
      <xdr:rowOff>139277</xdr:rowOff>
    </xdr:to>
    <xdr:cxnSp macro="">
      <xdr:nvCxnSpPr>
        <xdr:cNvPr id="448" name="直線コネクタ 447"/>
        <xdr:cNvCxnSpPr/>
      </xdr:nvCxnSpPr>
      <xdr:spPr>
        <a:xfrm flipV="1">
          <a:off x="14401800" y="2429651"/>
          <a:ext cx="8890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9" name="将来負担の状況平均値テキスト"/>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139277</xdr:rowOff>
    </xdr:from>
    <xdr:to>
      <xdr:col>68</xdr:col>
      <xdr:colOff>152400</xdr:colOff>
      <xdr:row>15</xdr:row>
      <xdr:rowOff>92498</xdr:rowOff>
    </xdr:to>
    <xdr:cxnSp macro="">
      <xdr:nvCxnSpPr>
        <xdr:cNvPr id="451" name="直線コネクタ 450"/>
        <xdr:cNvCxnSpPr/>
      </xdr:nvCxnSpPr>
      <xdr:spPr>
        <a:xfrm flipV="1">
          <a:off x="13512800" y="253957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4" name="フローチャート: 判断 45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5" name="テキスト ボックス 45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6" name="フローチャート: 判断 455"/>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7" name="テキスト ボックス 456"/>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8" name="フローチャート: 判断 457"/>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9" name="テキスト ボックス 458"/>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150001</xdr:rowOff>
    </xdr:from>
    <xdr:to>
      <xdr:col>73</xdr:col>
      <xdr:colOff>44450</xdr:colOff>
      <xdr:row>14</xdr:row>
      <xdr:rowOff>80151</xdr:rowOff>
    </xdr:to>
    <xdr:sp macro="" textlink="">
      <xdr:nvSpPr>
        <xdr:cNvPr id="465" name="楕円 464"/>
        <xdr:cNvSpPr/>
      </xdr:nvSpPr>
      <xdr:spPr>
        <a:xfrm>
          <a:off x="15240000" y="23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64928</xdr:rowOff>
    </xdr:from>
    <xdr:ext cx="762000" cy="259045"/>
    <xdr:sp macro="" textlink="">
      <xdr:nvSpPr>
        <xdr:cNvPr id="466" name="テキスト ボックス 465"/>
        <xdr:cNvSpPr txBox="1"/>
      </xdr:nvSpPr>
      <xdr:spPr>
        <a:xfrm>
          <a:off x="14909800" y="246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88477</xdr:rowOff>
    </xdr:from>
    <xdr:to>
      <xdr:col>68</xdr:col>
      <xdr:colOff>203200</xdr:colOff>
      <xdr:row>15</xdr:row>
      <xdr:rowOff>18627</xdr:rowOff>
    </xdr:to>
    <xdr:sp macro="" textlink="">
      <xdr:nvSpPr>
        <xdr:cNvPr id="467" name="楕円 466"/>
        <xdr:cNvSpPr/>
      </xdr:nvSpPr>
      <xdr:spPr>
        <a:xfrm>
          <a:off x="14351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3404</xdr:rowOff>
    </xdr:from>
    <xdr:ext cx="762000" cy="259045"/>
    <xdr:sp macro="" textlink="">
      <xdr:nvSpPr>
        <xdr:cNvPr id="468" name="テキスト ボックス 467"/>
        <xdr:cNvSpPr txBox="1"/>
      </xdr:nvSpPr>
      <xdr:spPr>
        <a:xfrm>
          <a:off x="14020800" y="257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41698</xdr:rowOff>
    </xdr:from>
    <xdr:to>
      <xdr:col>64</xdr:col>
      <xdr:colOff>152400</xdr:colOff>
      <xdr:row>15</xdr:row>
      <xdr:rowOff>143298</xdr:rowOff>
    </xdr:to>
    <xdr:sp macro="" textlink="">
      <xdr:nvSpPr>
        <xdr:cNvPr id="469" name="楕円 468"/>
        <xdr:cNvSpPr/>
      </xdr:nvSpPr>
      <xdr:spPr>
        <a:xfrm>
          <a:off x="13462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128075</xdr:rowOff>
    </xdr:from>
    <xdr:ext cx="762000" cy="259045"/>
    <xdr:sp macro="" textlink="">
      <xdr:nvSpPr>
        <xdr:cNvPr id="470" name="テキスト ボックス 469"/>
        <xdr:cNvSpPr txBox="1"/>
      </xdr:nvSpPr>
      <xdr:spPr>
        <a:xfrm>
          <a:off x="13131800" y="269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112,724
110,939
234.47
55,537,000
54,495,961
977,910
28,845,194
51,790,140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した理由としては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、退職者の増加による退職手当の増加や、人事院勧告に基づくベースアップに伴う人件費の増加</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等により、人件費の経常一般財源充当額として約</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昨</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度までは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今年度は下回ることとなった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57150</xdr:rowOff>
    </xdr:from>
    <xdr:to>
      <xdr:col>24</xdr:col>
      <xdr:colOff>25400</xdr:colOff>
      <xdr:row>37</xdr:row>
      <xdr:rowOff>120650</xdr:rowOff>
    </xdr:to>
    <xdr:cxnSp macro="">
      <xdr:nvCxnSpPr>
        <xdr:cNvPr id="66" name="直線コネクタ 65"/>
        <xdr:cNvCxnSpPr/>
      </xdr:nvCxnSpPr>
      <xdr:spPr>
        <a:xfrm>
          <a:off x="3987800" y="6400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57150</xdr:rowOff>
    </xdr:from>
    <xdr:to>
      <xdr:col>19</xdr:col>
      <xdr:colOff>187325</xdr:colOff>
      <xdr:row>38</xdr:row>
      <xdr:rowOff>114300</xdr:rowOff>
    </xdr:to>
    <xdr:cxnSp macro="">
      <xdr:nvCxnSpPr>
        <xdr:cNvPr id="69" name="直線コネクタ 68"/>
        <xdr:cNvCxnSpPr/>
      </xdr:nvCxnSpPr>
      <xdr:spPr>
        <a:xfrm flipV="1">
          <a:off x="3098800" y="6400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38</xdr:row>
      <xdr:rowOff>114300</xdr:rowOff>
    </xdr:to>
    <xdr:cxnSp macro="">
      <xdr:nvCxnSpPr>
        <xdr:cNvPr id="72" name="直線コネクタ 71"/>
        <xdr:cNvCxnSpPr/>
      </xdr:nvCxnSpPr>
      <xdr:spPr>
        <a:xfrm>
          <a:off x="2209800" y="6375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139700</xdr:rowOff>
    </xdr:to>
    <xdr:cxnSp macro="">
      <xdr:nvCxnSpPr>
        <xdr:cNvPr id="75" name="直線コネクタ 74"/>
        <xdr:cNvCxnSpPr/>
      </xdr:nvCxnSpPr>
      <xdr:spPr>
        <a:xfrm flipV="1">
          <a:off x="1320800" y="63754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69850</xdr:rowOff>
    </xdr:from>
    <xdr:to>
      <xdr:col>24</xdr:col>
      <xdr:colOff>76200</xdr:colOff>
      <xdr:row>38</xdr:row>
      <xdr:rowOff>0</xdr:rowOff>
    </xdr:to>
    <xdr:sp macro="" textlink="">
      <xdr:nvSpPr>
        <xdr:cNvPr id="85" name="楕円 84"/>
        <xdr:cNvSpPr/>
      </xdr:nvSpPr>
      <xdr:spPr>
        <a:xfrm>
          <a:off x="47752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6350</xdr:rowOff>
    </xdr:from>
    <xdr:to>
      <xdr:col>20</xdr:col>
      <xdr:colOff>38100</xdr:colOff>
      <xdr:row>37</xdr:row>
      <xdr:rowOff>107950</xdr:rowOff>
    </xdr:to>
    <xdr:sp macro="" textlink="">
      <xdr:nvSpPr>
        <xdr:cNvPr id="87" name="楕円 86"/>
        <xdr:cNvSpPr/>
      </xdr:nvSpPr>
      <xdr:spPr>
        <a:xfrm>
          <a:off x="3937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88" name="テキスト ボックス 87"/>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63500</xdr:rowOff>
    </xdr:from>
    <xdr:to>
      <xdr:col>15</xdr:col>
      <xdr:colOff>149225</xdr:colOff>
      <xdr:row>38</xdr:row>
      <xdr:rowOff>165100</xdr:rowOff>
    </xdr:to>
    <xdr:sp macro="" textlink="">
      <xdr:nvSpPr>
        <xdr:cNvPr id="89" name="楕円 88"/>
        <xdr:cNvSpPr/>
      </xdr:nvSpPr>
      <xdr:spPr>
        <a:xfrm>
          <a:off x="3048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149877</xdr:rowOff>
    </xdr:from>
    <xdr:ext cx="762000" cy="259045"/>
    <xdr:sp macro="" textlink="">
      <xdr:nvSpPr>
        <xdr:cNvPr id="90" name="テキスト ボックス 89"/>
        <xdr:cNvSpPr txBox="1"/>
      </xdr:nvSpPr>
      <xdr:spPr>
        <a:xfrm>
          <a:off x="2717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88900</xdr:rowOff>
    </xdr:from>
    <xdr:to>
      <xdr:col>6</xdr:col>
      <xdr:colOff>171450</xdr:colOff>
      <xdr:row>39</xdr:row>
      <xdr:rowOff>19050</xdr:rowOff>
    </xdr:to>
    <xdr:sp macro="" textlink="">
      <xdr:nvSpPr>
        <xdr:cNvPr id="93" name="楕円 92"/>
        <xdr:cNvSpPr/>
      </xdr:nvSpPr>
      <xdr:spPr>
        <a:xfrm>
          <a:off x="1270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3827</xdr:rowOff>
    </xdr:from>
    <xdr:ext cx="762000" cy="259045"/>
    <xdr:sp macro="" textlink="">
      <xdr:nvSpPr>
        <xdr:cNvPr id="94" name="テキスト ボックス 93"/>
        <xdr:cNvSpPr txBox="1"/>
      </xdr:nvSpPr>
      <xdr:spPr>
        <a:xfrm>
          <a:off x="939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類似団体平均、全国平均、愛媛県平均全てを下回っている。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西部学校給食センターの稼働開始に伴う管理委託料等の増加に</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より、昨年度と比較して、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人件費や物価の上昇が続いていることから、</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上昇する見通しである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95250</xdr:rowOff>
    </xdr:from>
    <xdr:to>
      <xdr:col>82</xdr:col>
      <xdr:colOff>107950</xdr:colOff>
      <xdr:row>14</xdr:row>
      <xdr:rowOff>12700</xdr:rowOff>
    </xdr:to>
    <xdr:cxnSp macro="">
      <xdr:nvCxnSpPr>
        <xdr:cNvPr id="127" name="直線コネクタ 126"/>
        <xdr:cNvCxnSpPr/>
      </xdr:nvCxnSpPr>
      <xdr:spPr>
        <a:xfrm>
          <a:off x="15671800" y="2324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95250</xdr:rowOff>
    </xdr:from>
    <xdr:to>
      <xdr:col>78</xdr:col>
      <xdr:colOff>69850</xdr:colOff>
      <xdr:row>13</xdr:row>
      <xdr:rowOff>146050</xdr:rowOff>
    </xdr:to>
    <xdr:cxnSp macro="">
      <xdr:nvCxnSpPr>
        <xdr:cNvPr id="130" name="直線コネクタ 129"/>
        <xdr:cNvCxnSpPr/>
      </xdr:nvCxnSpPr>
      <xdr:spPr>
        <a:xfrm flipV="1">
          <a:off x="14782800" y="232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146050</xdr:rowOff>
    </xdr:to>
    <xdr:cxnSp macro="">
      <xdr:nvCxnSpPr>
        <xdr:cNvPr id="133" name="直線コネクタ 132"/>
        <xdr:cNvCxnSpPr/>
      </xdr:nvCxnSpPr>
      <xdr:spPr>
        <a:xfrm>
          <a:off x="13893800" y="226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14</xdr:row>
      <xdr:rowOff>25400</xdr:rowOff>
    </xdr:to>
    <xdr:cxnSp macro="">
      <xdr:nvCxnSpPr>
        <xdr:cNvPr id="136" name="直線コネクタ 135"/>
        <xdr:cNvCxnSpPr/>
      </xdr:nvCxnSpPr>
      <xdr:spPr>
        <a:xfrm flipV="1">
          <a:off x="13004800" y="2260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6" name="楕円 145"/>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7" name="物件費該当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44450</xdr:rowOff>
    </xdr:from>
    <xdr:to>
      <xdr:col>78</xdr:col>
      <xdr:colOff>120650</xdr:colOff>
      <xdr:row>13</xdr:row>
      <xdr:rowOff>146050</xdr:rowOff>
    </xdr:to>
    <xdr:sp macro="" textlink="">
      <xdr:nvSpPr>
        <xdr:cNvPr id="148" name="楕円 147"/>
        <xdr:cNvSpPr/>
      </xdr:nvSpPr>
      <xdr:spPr>
        <a:xfrm>
          <a:off x="15621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156227</xdr:rowOff>
    </xdr:from>
    <xdr:ext cx="736600" cy="259045"/>
    <xdr:sp macro="" textlink="">
      <xdr:nvSpPr>
        <xdr:cNvPr id="149" name="テキスト ボックス 148"/>
        <xdr:cNvSpPr txBox="1"/>
      </xdr:nvSpPr>
      <xdr:spPr>
        <a:xfrm>
          <a:off x="15290800" y="204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52" name="楕円 151"/>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53" name="テキスト ボックス 152"/>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146050</xdr:rowOff>
    </xdr:from>
    <xdr:to>
      <xdr:col>65</xdr:col>
      <xdr:colOff>53975</xdr:colOff>
      <xdr:row>14</xdr:row>
      <xdr:rowOff>76200</xdr:rowOff>
    </xdr:to>
    <xdr:sp macro="" textlink="">
      <xdr:nvSpPr>
        <xdr:cNvPr id="154" name="楕円 153"/>
        <xdr:cNvSpPr/>
      </xdr:nvSpPr>
      <xdr:spPr>
        <a:xfrm>
          <a:off x="12954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86377</xdr:rowOff>
    </xdr:from>
    <xdr:ext cx="762000" cy="259045"/>
    <xdr:sp macro="" textlink="">
      <xdr:nvSpPr>
        <xdr:cNvPr id="155" name="テキスト ボックス 154"/>
        <xdr:cNvSpPr txBox="1"/>
      </xdr:nvSpPr>
      <xdr:spPr>
        <a:xfrm>
          <a:off x="12623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障がい者自立支援給付事業の障がい福祉サービス費の増加や私立保育所負担金の増加等</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割合としては類似団体平均、全国平均、愛媛県平均の全てにおいて下回っている。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53522</xdr:rowOff>
    </xdr:to>
    <xdr:cxnSp macro="">
      <xdr:nvCxnSpPr>
        <xdr:cNvPr id="190" name="直線コネクタ 189"/>
        <xdr:cNvCxnSpPr/>
      </xdr:nvCxnSpPr>
      <xdr:spPr>
        <a:xfrm>
          <a:off x="3987800" y="97282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127000</xdr:rowOff>
    </xdr:to>
    <xdr:cxnSp macro="">
      <xdr:nvCxnSpPr>
        <xdr:cNvPr id="193" name="直線コネクタ 192"/>
        <xdr:cNvCxnSpPr/>
      </xdr:nvCxnSpPr>
      <xdr:spPr>
        <a:xfrm>
          <a:off x="3098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78015</xdr:rowOff>
    </xdr:to>
    <xdr:cxnSp macro="">
      <xdr:nvCxnSpPr>
        <xdr:cNvPr id="196" name="直線コネクタ 195"/>
        <xdr:cNvCxnSpPr/>
      </xdr:nvCxnSpPr>
      <xdr:spPr>
        <a:xfrm>
          <a:off x="2209800" y="95975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167822</xdr:rowOff>
    </xdr:to>
    <xdr:cxnSp macro="">
      <xdr:nvCxnSpPr>
        <xdr:cNvPr id="199" name="直線コネクタ 198"/>
        <xdr:cNvCxnSpPr/>
      </xdr:nvCxnSpPr>
      <xdr:spPr>
        <a:xfrm>
          <a:off x="1320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9" name="楕円 208"/>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19249</xdr:rowOff>
    </xdr:from>
    <xdr:ext cx="762000" cy="259045"/>
    <xdr:sp macro="" textlink="">
      <xdr:nvSpPr>
        <xdr:cNvPr id="210" name="扶助費該当値テキスト"/>
        <xdr:cNvSpPr txBox="1"/>
      </xdr:nvSpPr>
      <xdr:spPr>
        <a:xfrm>
          <a:off x="4914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4" name="テキスト ボックス 213"/>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5" name="楕円 214"/>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16" name="テキスト ボックス 215"/>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7" name="楕円 216"/>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8" name="テキスト ボックス 217"/>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公共下水道事業会計への出資金等が減少したこと</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後期高齢者医療事業特別会計の給付費等による繰出金などが多いことから、類似団体等より数値が高いため、後期高齢者医療事業など特別会計の事務経費等の見直しを行うなどにより、普通会計の負担を減らすよう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25400</xdr:rowOff>
    </xdr:from>
    <xdr:to>
      <xdr:col>82</xdr:col>
      <xdr:colOff>107950</xdr:colOff>
      <xdr:row>60</xdr:row>
      <xdr:rowOff>76200</xdr:rowOff>
    </xdr:to>
    <xdr:cxnSp macro="">
      <xdr:nvCxnSpPr>
        <xdr:cNvPr id="251" name="直線コネクタ 250"/>
        <xdr:cNvCxnSpPr/>
      </xdr:nvCxnSpPr>
      <xdr:spPr>
        <a:xfrm flipV="1">
          <a:off x="15671800" y="10312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60</xdr:row>
      <xdr:rowOff>76200</xdr:rowOff>
    </xdr:to>
    <xdr:cxnSp macro="">
      <xdr:nvCxnSpPr>
        <xdr:cNvPr id="254" name="直線コネクタ 253"/>
        <xdr:cNvCxnSpPr/>
      </xdr:nvCxnSpPr>
      <xdr:spPr>
        <a:xfrm>
          <a:off x="14782800" y="9652000"/>
          <a:ext cx="889000" cy="7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56</xdr:row>
      <xdr:rowOff>50800</xdr:rowOff>
    </xdr:to>
    <xdr:cxnSp macro="">
      <xdr:nvCxnSpPr>
        <xdr:cNvPr id="257" name="直線コネクタ 256"/>
        <xdr:cNvCxnSpPr/>
      </xdr:nvCxnSpPr>
      <xdr:spPr>
        <a:xfrm>
          <a:off x="13893800" y="952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56</xdr:row>
      <xdr:rowOff>139700</xdr:rowOff>
    </xdr:to>
    <xdr:cxnSp macro="">
      <xdr:nvCxnSpPr>
        <xdr:cNvPr id="260" name="直線コネクタ 259"/>
        <xdr:cNvCxnSpPr/>
      </xdr:nvCxnSpPr>
      <xdr:spPr>
        <a:xfrm flipV="1">
          <a:off x="13004800" y="9525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70" name="楕円 269"/>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25400</xdr:rowOff>
    </xdr:from>
    <xdr:to>
      <xdr:col>78</xdr:col>
      <xdr:colOff>120650</xdr:colOff>
      <xdr:row>60</xdr:row>
      <xdr:rowOff>127000</xdr:rowOff>
    </xdr:to>
    <xdr:sp macro="" textlink="">
      <xdr:nvSpPr>
        <xdr:cNvPr id="272" name="楕円 271"/>
        <xdr:cNvSpPr/>
      </xdr:nvSpPr>
      <xdr:spPr>
        <a:xfrm>
          <a:off x="15621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111777</xdr:rowOff>
    </xdr:from>
    <xdr:ext cx="736600" cy="259045"/>
    <xdr:sp macro="" textlink="">
      <xdr:nvSpPr>
        <xdr:cNvPr id="273" name="テキスト ボックス 272"/>
        <xdr:cNvSpPr txBox="1"/>
      </xdr:nvSpPr>
      <xdr:spPr>
        <a:xfrm>
          <a:off x="15290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4" name="楕円 273"/>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5" name="テキスト ボックス 274"/>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76" name="楕円 275"/>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77" name="テキスト ボックス 276"/>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8" name="楕円 277"/>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9" name="テキスト ボックス 278"/>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公共下水道事業会計繰出金の減少や過年度の過払い市税等の還付金の減少に</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はしているものの、前年度と同様に類似団体平均、全国平均、愛媛県平均を大幅に下回っている。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152146</xdr:rowOff>
    </xdr:from>
    <xdr:to>
      <xdr:col>82</xdr:col>
      <xdr:colOff>107950</xdr:colOff>
      <xdr:row>34</xdr:row>
      <xdr:rowOff>26416</xdr:rowOff>
    </xdr:to>
    <xdr:cxnSp macro="">
      <xdr:nvCxnSpPr>
        <xdr:cNvPr id="310" name="直線コネクタ 309"/>
        <xdr:cNvCxnSpPr/>
      </xdr:nvCxnSpPr>
      <xdr:spPr>
        <a:xfrm flipV="1">
          <a:off x="15671800" y="58099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34</xdr:row>
      <xdr:rowOff>26416</xdr:rowOff>
    </xdr:to>
    <xdr:cxnSp macro="">
      <xdr:nvCxnSpPr>
        <xdr:cNvPr id="313" name="直線コネクタ 312"/>
        <xdr:cNvCxnSpPr/>
      </xdr:nvCxnSpPr>
      <xdr:spPr>
        <a:xfrm>
          <a:off x="14782800" y="57734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170434</xdr:rowOff>
    </xdr:to>
    <xdr:cxnSp macro="">
      <xdr:nvCxnSpPr>
        <xdr:cNvPr id="316" name="直線コネクタ 315"/>
        <xdr:cNvCxnSpPr/>
      </xdr:nvCxnSpPr>
      <xdr:spPr>
        <a:xfrm flipV="1">
          <a:off x="13893800" y="57734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170434</xdr:rowOff>
    </xdr:from>
    <xdr:to>
      <xdr:col>69</xdr:col>
      <xdr:colOff>92075</xdr:colOff>
      <xdr:row>34</xdr:row>
      <xdr:rowOff>44704</xdr:rowOff>
    </xdr:to>
    <xdr:cxnSp macro="">
      <xdr:nvCxnSpPr>
        <xdr:cNvPr id="319" name="直線コネクタ 318"/>
        <xdr:cNvCxnSpPr/>
      </xdr:nvCxnSpPr>
      <xdr:spPr>
        <a:xfrm flipV="1">
          <a:off x="13004800" y="58282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101346</xdr:rowOff>
    </xdr:from>
    <xdr:to>
      <xdr:col>82</xdr:col>
      <xdr:colOff>158750</xdr:colOff>
      <xdr:row>34</xdr:row>
      <xdr:rowOff>31496</xdr:rowOff>
    </xdr:to>
    <xdr:sp macro="" textlink="">
      <xdr:nvSpPr>
        <xdr:cNvPr id="329" name="楕円 328"/>
        <xdr:cNvSpPr/>
      </xdr:nvSpPr>
      <xdr:spPr>
        <a:xfrm>
          <a:off x="164592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117873</xdr:rowOff>
    </xdr:from>
    <xdr:ext cx="762000" cy="259045"/>
    <xdr:sp macro="" textlink="">
      <xdr:nvSpPr>
        <xdr:cNvPr id="330" name="補助費等該当値テキスト"/>
        <xdr:cNvSpPr txBox="1"/>
      </xdr:nvSpPr>
      <xdr:spPr>
        <a:xfrm>
          <a:off x="16598900" y="560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31" name="楕円 330"/>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2" name="テキスト ボックス 331"/>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3" name="楕円 332"/>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34" name="テキスト ボックス 333"/>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119634</xdr:rowOff>
    </xdr:from>
    <xdr:to>
      <xdr:col>69</xdr:col>
      <xdr:colOff>142875</xdr:colOff>
      <xdr:row>34</xdr:row>
      <xdr:rowOff>49784</xdr:rowOff>
    </xdr:to>
    <xdr:sp macro="" textlink="">
      <xdr:nvSpPr>
        <xdr:cNvPr id="335" name="楕円 334"/>
        <xdr:cNvSpPr/>
      </xdr:nvSpPr>
      <xdr:spPr>
        <a:xfrm>
          <a:off x="13843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59961</xdr:rowOff>
    </xdr:from>
    <xdr:ext cx="762000" cy="259045"/>
    <xdr:sp macro="" textlink="">
      <xdr:nvSpPr>
        <xdr:cNvPr id="336" name="テキスト ボックス 335"/>
        <xdr:cNvSpPr txBox="1"/>
      </xdr:nvSpPr>
      <xdr:spPr>
        <a:xfrm>
          <a:off x="13512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37" name="楕円 336"/>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38" name="テキスト ボックス 337"/>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昨年度と</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を上回っているが、愛媛県平均は下回っている。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上昇した要因としては、臨時財政対策債等の元金償還開始等によるものである。今後は</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西部学校給食センター</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の建設に伴う</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公債費の償還</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開始するため、緊急度や住民ニーズ等によ</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事業の選択を行</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、公債費に対する負担割合が著しく増加しないよう計画的な事業の実施及び借入を行う。</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107406</xdr:rowOff>
    </xdr:from>
    <xdr:to>
      <xdr:col>24</xdr:col>
      <xdr:colOff>25400</xdr:colOff>
      <xdr:row>78</xdr:row>
      <xdr:rowOff>127000</xdr:rowOff>
    </xdr:to>
    <xdr:cxnSp macro="">
      <xdr:nvCxnSpPr>
        <xdr:cNvPr id="372" name="直線コネクタ 371"/>
        <xdr:cNvCxnSpPr/>
      </xdr:nvCxnSpPr>
      <xdr:spPr>
        <a:xfrm>
          <a:off x="3987800" y="1348050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107406</xdr:rowOff>
    </xdr:from>
    <xdr:to>
      <xdr:col>19</xdr:col>
      <xdr:colOff>187325</xdr:colOff>
      <xdr:row>78</xdr:row>
      <xdr:rowOff>107406</xdr:rowOff>
    </xdr:to>
    <xdr:cxnSp macro="">
      <xdr:nvCxnSpPr>
        <xdr:cNvPr id="375" name="直線コネクタ 374"/>
        <xdr:cNvCxnSpPr/>
      </xdr:nvCxnSpPr>
      <xdr:spPr>
        <a:xfrm>
          <a:off x="3098800" y="13480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xdr:rowOff>
    </xdr:from>
    <xdr:to>
      <xdr:col>15</xdr:col>
      <xdr:colOff>98425</xdr:colOff>
      <xdr:row>78</xdr:row>
      <xdr:rowOff>107406</xdr:rowOff>
    </xdr:to>
    <xdr:cxnSp macro="">
      <xdr:nvCxnSpPr>
        <xdr:cNvPr id="378" name="直線コネクタ 377"/>
        <xdr:cNvCxnSpPr/>
      </xdr:nvCxnSpPr>
      <xdr:spPr>
        <a:xfrm>
          <a:off x="2209800" y="13376002"/>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2902</xdr:rowOff>
    </xdr:from>
    <xdr:to>
      <xdr:col>11</xdr:col>
      <xdr:colOff>9525</xdr:colOff>
      <xdr:row>78</xdr:row>
      <xdr:rowOff>55155</xdr:rowOff>
    </xdr:to>
    <xdr:cxnSp macro="">
      <xdr:nvCxnSpPr>
        <xdr:cNvPr id="381" name="直線コネクタ 380"/>
        <xdr:cNvCxnSpPr/>
      </xdr:nvCxnSpPr>
      <xdr:spPr>
        <a:xfrm flipV="1">
          <a:off x="1320800" y="133760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1" name="楕円 390"/>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2" name="公債費該当値テキスト"/>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56606</xdr:rowOff>
    </xdr:from>
    <xdr:to>
      <xdr:col>20</xdr:col>
      <xdr:colOff>38100</xdr:colOff>
      <xdr:row>78</xdr:row>
      <xdr:rowOff>158206</xdr:rowOff>
    </xdr:to>
    <xdr:sp macro="" textlink="">
      <xdr:nvSpPr>
        <xdr:cNvPr id="393" name="楕円 392"/>
        <xdr:cNvSpPr/>
      </xdr:nvSpPr>
      <xdr:spPr>
        <a:xfrm>
          <a:off x="3937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142983</xdr:rowOff>
    </xdr:from>
    <xdr:ext cx="736600" cy="259045"/>
    <xdr:sp macro="" textlink="">
      <xdr:nvSpPr>
        <xdr:cNvPr id="394" name="テキスト ボックス 393"/>
        <xdr:cNvSpPr txBox="1"/>
      </xdr:nvSpPr>
      <xdr:spPr>
        <a:xfrm>
          <a:off x="3606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56606</xdr:rowOff>
    </xdr:from>
    <xdr:to>
      <xdr:col>15</xdr:col>
      <xdr:colOff>149225</xdr:colOff>
      <xdr:row>78</xdr:row>
      <xdr:rowOff>158206</xdr:rowOff>
    </xdr:to>
    <xdr:sp macro="" textlink="">
      <xdr:nvSpPr>
        <xdr:cNvPr id="395" name="楕円 394"/>
        <xdr:cNvSpPr/>
      </xdr:nvSpPr>
      <xdr:spPr>
        <a:xfrm>
          <a:off x="3048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142983</xdr:rowOff>
    </xdr:from>
    <xdr:ext cx="762000" cy="259045"/>
    <xdr:sp macro="" textlink="">
      <xdr:nvSpPr>
        <xdr:cNvPr id="396" name="テキスト ボックス 395"/>
        <xdr:cNvSpPr txBox="1"/>
      </xdr:nvSpPr>
      <xdr:spPr>
        <a:xfrm>
          <a:off x="2717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123552</xdr:rowOff>
    </xdr:from>
    <xdr:to>
      <xdr:col>11</xdr:col>
      <xdr:colOff>60325</xdr:colOff>
      <xdr:row>78</xdr:row>
      <xdr:rowOff>53702</xdr:rowOff>
    </xdr:to>
    <xdr:sp macro="" textlink="">
      <xdr:nvSpPr>
        <xdr:cNvPr id="397" name="楕円 396"/>
        <xdr:cNvSpPr/>
      </xdr:nvSpPr>
      <xdr:spPr>
        <a:xfrm>
          <a:off x="2159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63879</xdr:rowOff>
    </xdr:from>
    <xdr:ext cx="762000" cy="259045"/>
    <xdr:sp macro="" textlink="">
      <xdr:nvSpPr>
        <xdr:cNvPr id="398" name="テキスト ボックス 397"/>
        <xdr:cNvSpPr txBox="1"/>
      </xdr:nvSpPr>
      <xdr:spPr>
        <a:xfrm>
          <a:off x="1828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4355</xdr:rowOff>
    </xdr:from>
    <xdr:to>
      <xdr:col>6</xdr:col>
      <xdr:colOff>171450</xdr:colOff>
      <xdr:row>78</xdr:row>
      <xdr:rowOff>105955</xdr:rowOff>
    </xdr:to>
    <xdr:sp macro="" textlink="">
      <xdr:nvSpPr>
        <xdr:cNvPr id="399" name="楕円 398"/>
        <xdr:cNvSpPr/>
      </xdr:nvSpPr>
      <xdr:spPr>
        <a:xfrm>
          <a:off x="1270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116132</xdr:rowOff>
    </xdr:from>
    <xdr:ext cx="762000" cy="259045"/>
    <xdr:sp macro="" textlink="">
      <xdr:nvSpPr>
        <xdr:cNvPr id="400" name="テキスト ボックス 399"/>
        <xdr:cNvSpPr txBox="1"/>
      </xdr:nvSpPr>
      <xdr:spPr>
        <a:xfrm>
          <a:off x="939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経常収支比率自体が低いことから、公債費を除いた経常収支比率も類似団体内平均を大幅に下回っている。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6" name="直線コネクタ 425"/>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7"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8" name="直線コネクタ 427"/>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9" name="公債費以外最大値テキスト"/>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30" name="直線コネクタ 429"/>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30987</xdr:rowOff>
    </xdr:to>
    <xdr:cxnSp macro="">
      <xdr:nvCxnSpPr>
        <xdr:cNvPr id="431" name="直線コネクタ 430"/>
        <xdr:cNvCxnSpPr/>
      </xdr:nvCxnSpPr>
      <xdr:spPr>
        <a:xfrm>
          <a:off x="15671800" y="130200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2"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3" name="フローチャート: 判断 432"/>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75</xdr:row>
      <xdr:rowOff>161289</xdr:rowOff>
    </xdr:to>
    <xdr:cxnSp macro="">
      <xdr:nvCxnSpPr>
        <xdr:cNvPr id="434" name="直線コネクタ 433"/>
        <xdr:cNvCxnSpPr/>
      </xdr:nvCxnSpPr>
      <xdr:spPr>
        <a:xfrm>
          <a:off x="14782800" y="12809728"/>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5" name="フローチャート: 判断 434"/>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6" name="テキスト ボックス 435"/>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120142</xdr:rowOff>
    </xdr:from>
    <xdr:to>
      <xdr:col>73</xdr:col>
      <xdr:colOff>180975</xdr:colOff>
      <xdr:row>74</xdr:row>
      <xdr:rowOff>122428</xdr:rowOff>
    </xdr:to>
    <xdr:cxnSp macro="">
      <xdr:nvCxnSpPr>
        <xdr:cNvPr id="437" name="直線コネクタ 436"/>
        <xdr:cNvCxnSpPr/>
      </xdr:nvCxnSpPr>
      <xdr:spPr>
        <a:xfrm>
          <a:off x="13893800" y="126359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8" name="フローチャート: 判断 437"/>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9" name="テキスト ボックス 438"/>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120142</xdr:rowOff>
    </xdr:from>
    <xdr:to>
      <xdr:col>69</xdr:col>
      <xdr:colOff>92075</xdr:colOff>
      <xdr:row>75</xdr:row>
      <xdr:rowOff>28702</xdr:rowOff>
    </xdr:to>
    <xdr:cxnSp macro="">
      <xdr:nvCxnSpPr>
        <xdr:cNvPr id="440" name="直線コネクタ 439"/>
        <xdr:cNvCxnSpPr/>
      </xdr:nvCxnSpPr>
      <xdr:spPr>
        <a:xfrm flipV="1">
          <a:off x="13004800" y="1263599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1" name="フローチャート: 判断 440"/>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2" name="テキスト ボックス 441"/>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3" name="フローチャート: 判断 442"/>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4" name="テキスト ボックス 443"/>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50" name="楕円 449"/>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60215</xdr:rowOff>
    </xdr:from>
    <xdr:ext cx="762000" cy="259045"/>
    <xdr:sp macro="" textlink="">
      <xdr:nvSpPr>
        <xdr:cNvPr id="451" name="公債費以外該当値テキスト"/>
        <xdr:cNvSpPr txBox="1"/>
      </xdr:nvSpPr>
      <xdr:spPr>
        <a:xfrm>
          <a:off x="16598900" y="129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2" name="楕円 451"/>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3" name="テキスト ボックス 452"/>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71628</xdr:rowOff>
    </xdr:from>
    <xdr:to>
      <xdr:col>74</xdr:col>
      <xdr:colOff>31750</xdr:colOff>
      <xdr:row>75</xdr:row>
      <xdr:rowOff>1778</xdr:rowOff>
    </xdr:to>
    <xdr:sp macro="" textlink="">
      <xdr:nvSpPr>
        <xdr:cNvPr id="454" name="楕円 453"/>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11955</xdr:rowOff>
    </xdr:from>
    <xdr:ext cx="762000" cy="259045"/>
    <xdr:sp macro="" textlink="">
      <xdr:nvSpPr>
        <xdr:cNvPr id="455" name="テキスト ボックス 454"/>
        <xdr:cNvSpPr txBox="1"/>
      </xdr:nvSpPr>
      <xdr:spPr>
        <a:xfrm>
          <a:off x="14401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69342</xdr:rowOff>
    </xdr:from>
    <xdr:to>
      <xdr:col>69</xdr:col>
      <xdr:colOff>142875</xdr:colOff>
      <xdr:row>73</xdr:row>
      <xdr:rowOff>170942</xdr:rowOff>
    </xdr:to>
    <xdr:sp macro="" textlink="">
      <xdr:nvSpPr>
        <xdr:cNvPr id="456" name="楕円 455"/>
        <xdr:cNvSpPr/>
      </xdr:nvSpPr>
      <xdr:spPr>
        <a:xfrm>
          <a:off x="138430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9669</xdr:rowOff>
    </xdr:from>
    <xdr:ext cx="762000" cy="259045"/>
    <xdr:sp macro="" textlink="">
      <xdr:nvSpPr>
        <xdr:cNvPr id="457" name="テキスト ボックス 456"/>
        <xdr:cNvSpPr txBox="1"/>
      </xdr:nvSpPr>
      <xdr:spPr>
        <a:xfrm>
          <a:off x="13512800" y="123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58" name="楕円 457"/>
        <xdr:cNvSpPr/>
      </xdr:nvSpPr>
      <xdr:spPr>
        <a:xfrm>
          <a:off x="12954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59" name="テキスト ボックス 458"/>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38722</xdr:rowOff>
    </xdr:from>
    <xdr:to>
      <xdr:col>29</xdr:col>
      <xdr:colOff>127000</xdr:colOff>
      <xdr:row>18</xdr:row>
      <xdr:rowOff>77333</xdr:rowOff>
    </xdr:to>
    <xdr:cxnSp macro="">
      <xdr:nvCxnSpPr>
        <xdr:cNvPr id="48" name="直線コネクタ 47"/>
        <xdr:cNvCxnSpPr/>
      </xdr:nvCxnSpPr>
      <xdr:spPr bwMode="auto">
        <a:xfrm flipV="1">
          <a:off x="5003800" y="3172447"/>
          <a:ext cx="647700" cy="3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77333</xdr:rowOff>
    </xdr:from>
    <xdr:to>
      <xdr:col>26</xdr:col>
      <xdr:colOff>50800</xdr:colOff>
      <xdr:row>18</xdr:row>
      <xdr:rowOff>117086</xdr:rowOff>
    </xdr:to>
    <xdr:cxnSp macro="">
      <xdr:nvCxnSpPr>
        <xdr:cNvPr id="51" name="直線コネクタ 50"/>
        <xdr:cNvCxnSpPr/>
      </xdr:nvCxnSpPr>
      <xdr:spPr bwMode="auto">
        <a:xfrm flipV="1">
          <a:off x="4305300" y="3211058"/>
          <a:ext cx="698500" cy="39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117086</xdr:rowOff>
    </xdr:from>
    <xdr:to>
      <xdr:col>22</xdr:col>
      <xdr:colOff>114300</xdr:colOff>
      <xdr:row>18</xdr:row>
      <xdr:rowOff>148427</xdr:rowOff>
    </xdr:to>
    <xdr:cxnSp macro="">
      <xdr:nvCxnSpPr>
        <xdr:cNvPr id="54" name="直線コネクタ 53"/>
        <xdr:cNvCxnSpPr/>
      </xdr:nvCxnSpPr>
      <xdr:spPr bwMode="auto">
        <a:xfrm flipV="1">
          <a:off x="3606800" y="3250811"/>
          <a:ext cx="698500" cy="3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148427</xdr:rowOff>
    </xdr:from>
    <xdr:to>
      <xdr:col>18</xdr:col>
      <xdr:colOff>177800</xdr:colOff>
      <xdr:row>19</xdr:row>
      <xdr:rowOff>5095</xdr:rowOff>
    </xdr:to>
    <xdr:cxnSp macro="">
      <xdr:nvCxnSpPr>
        <xdr:cNvPr id="57" name="直線コネクタ 56"/>
        <xdr:cNvCxnSpPr/>
      </xdr:nvCxnSpPr>
      <xdr:spPr bwMode="auto">
        <a:xfrm flipV="1">
          <a:off x="2908300" y="3282152"/>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159372</xdr:rowOff>
    </xdr:from>
    <xdr:to>
      <xdr:col>29</xdr:col>
      <xdr:colOff>177800</xdr:colOff>
      <xdr:row>18</xdr:row>
      <xdr:rowOff>89522</xdr:rowOff>
    </xdr:to>
    <xdr:sp macro="" textlink="">
      <xdr:nvSpPr>
        <xdr:cNvPr id="67" name="楕円 66"/>
        <xdr:cNvSpPr/>
      </xdr:nvSpPr>
      <xdr:spPr bwMode="auto">
        <a:xfrm>
          <a:off x="5600700" y="312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131449</xdr:rowOff>
    </xdr:from>
    <xdr:ext cx="762000" cy="259045"/>
    <xdr:sp macro="" textlink="">
      <xdr:nvSpPr>
        <xdr:cNvPr id="68" name="人口1人当たり決算額の推移該当値テキスト130"/>
        <xdr:cNvSpPr txBox="1"/>
      </xdr:nvSpPr>
      <xdr:spPr>
        <a:xfrm>
          <a:off x="5740400" y="309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26533</xdr:rowOff>
    </xdr:from>
    <xdr:to>
      <xdr:col>26</xdr:col>
      <xdr:colOff>101600</xdr:colOff>
      <xdr:row>18</xdr:row>
      <xdr:rowOff>128133</xdr:rowOff>
    </xdr:to>
    <xdr:sp macro="" textlink="">
      <xdr:nvSpPr>
        <xdr:cNvPr id="69" name="楕円 68"/>
        <xdr:cNvSpPr/>
      </xdr:nvSpPr>
      <xdr:spPr bwMode="auto">
        <a:xfrm>
          <a:off x="4953000" y="3160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112910</xdr:rowOff>
    </xdr:from>
    <xdr:ext cx="736600" cy="259045"/>
    <xdr:sp macro="" textlink="">
      <xdr:nvSpPr>
        <xdr:cNvPr id="70" name="テキスト ボックス 69"/>
        <xdr:cNvSpPr txBox="1"/>
      </xdr:nvSpPr>
      <xdr:spPr>
        <a:xfrm>
          <a:off x="4622800" y="3246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66286</xdr:rowOff>
    </xdr:from>
    <xdr:to>
      <xdr:col>22</xdr:col>
      <xdr:colOff>165100</xdr:colOff>
      <xdr:row>18</xdr:row>
      <xdr:rowOff>167887</xdr:rowOff>
    </xdr:to>
    <xdr:sp macro="" textlink="">
      <xdr:nvSpPr>
        <xdr:cNvPr id="71" name="楕円 70"/>
        <xdr:cNvSpPr/>
      </xdr:nvSpPr>
      <xdr:spPr bwMode="auto">
        <a:xfrm>
          <a:off x="4254500" y="32000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152663</xdr:rowOff>
    </xdr:from>
    <xdr:ext cx="762000" cy="259045"/>
    <xdr:sp macro="" textlink="">
      <xdr:nvSpPr>
        <xdr:cNvPr id="72" name="テキスト ボックス 71"/>
        <xdr:cNvSpPr txBox="1"/>
      </xdr:nvSpPr>
      <xdr:spPr>
        <a:xfrm>
          <a:off x="3924300" y="328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97627</xdr:rowOff>
    </xdr:from>
    <xdr:to>
      <xdr:col>19</xdr:col>
      <xdr:colOff>38100</xdr:colOff>
      <xdr:row>19</xdr:row>
      <xdr:rowOff>27777</xdr:rowOff>
    </xdr:to>
    <xdr:sp macro="" textlink="">
      <xdr:nvSpPr>
        <xdr:cNvPr id="73" name="楕円 72"/>
        <xdr:cNvSpPr/>
      </xdr:nvSpPr>
      <xdr:spPr bwMode="auto">
        <a:xfrm>
          <a:off x="3556000" y="3231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12554</xdr:rowOff>
    </xdr:from>
    <xdr:ext cx="762000" cy="259045"/>
    <xdr:sp macro="" textlink="">
      <xdr:nvSpPr>
        <xdr:cNvPr id="74" name="テキスト ボックス 73"/>
        <xdr:cNvSpPr txBox="1"/>
      </xdr:nvSpPr>
      <xdr:spPr>
        <a:xfrm>
          <a:off x="3225800" y="331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125745</xdr:rowOff>
    </xdr:from>
    <xdr:to>
      <xdr:col>15</xdr:col>
      <xdr:colOff>101600</xdr:colOff>
      <xdr:row>19</xdr:row>
      <xdr:rowOff>55895</xdr:rowOff>
    </xdr:to>
    <xdr:sp macro="" textlink="">
      <xdr:nvSpPr>
        <xdr:cNvPr id="75" name="楕円 74"/>
        <xdr:cNvSpPr/>
      </xdr:nvSpPr>
      <xdr:spPr bwMode="auto">
        <a:xfrm>
          <a:off x="2857500" y="325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40672</xdr:rowOff>
    </xdr:from>
    <xdr:ext cx="762000" cy="259045"/>
    <xdr:sp macro="" textlink="">
      <xdr:nvSpPr>
        <xdr:cNvPr id="76" name="テキスト ボックス 75"/>
        <xdr:cNvSpPr txBox="1"/>
      </xdr:nvSpPr>
      <xdr:spPr>
        <a:xfrm>
          <a:off x="2527300" y="334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273342</xdr:rowOff>
    </xdr:from>
    <xdr:to>
      <xdr:col>29</xdr:col>
      <xdr:colOff>127000</xdr:colOff>
      <xdr:row>35</xdr:row>
      <xdr:rowOff>323138</xdr:rowOff>
    </xdr:to>
    <xdr:cxnSp macro="">
      <xdr:nvCxnSpPr>
        <xdr:cNvPr id="109" name="直線コネクタ 108"/>
        <xdr:cNvCxnSpPr/>
      </xdr:nvCxnSpPr>
      <xdr:spPr bwMode="auto">
        <a:xfrm flipV="1">
          <a:off x="5003800" y="6883692"/>
          <a:ext cx="647700" cy="49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323138</xdr:rowOff>
    </xdr:from>
    <xdr:to>
      <xdr:col>26</xdr:col>
      <xdr:colOff>50800</xdr:colOff>
      <xdr:row>35</xdr:row>
      <xdr:rowOff>326911</xdr:rowOff>
    </xdr:to>
    <xdr:cxnSp macro="">
      <xdr:nvCxnSpPr>
        <xdr:cNvPr id="112" name="直線コネクタ 111"/>
        <xdr:cNvCxnSpPr/>
      </xdr:nvCxnSpPr>
      <xdr:spPr bwMode="auto">
        <a:xfrm flipV="1">
          <a:off x="4305300" y="6933488"/>
          <a:ext cx="698500" cy="3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326911</xdr:rowOff>
    </xdr:from>
    <xdr:to>
      <xdr:col>22</xdr:col>
      <xdr:colOff>114300</xdr:colOff>
      <xdr:row>36</xdr:row>
      <xdr:rowOff>54229</xdr:rowOff>
    </xdr:to>
    <xdr:cxnSp macro="">
      <xdr:nvCxnSpPr>
        <xdr:cNvPr id="115" name="直線コネクタ 114"/>
        <xdr:cNvCxnSpPr/>
      </xdr:nvCxnSpPr>
      <xdr:spPr bwMode="auto">
        <a:xfrm flipV="1">
          <a:off x="3606800" y="6937261"/>
          <a:ext cx="698500" cy="7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54229</xdr:rowOff>
    </xdr:from>
    <xdr:to>
      <xdr:col>18</xdr:col>
      <xdr:colOff>177800</xdr:colOff>
      <xdr:row>36</xdr:row>
      <xdr:rowOff>107188</xdr:rowOff>
    </xdr:to>
    <xdr:cxnSp macro="">
      <xdr:nvCxnSpPr>
        <xdr:cNvPr id="118" name="直線コネクタ 117"/>
        <xdr:cNvCxnSpPr/>
      </xdr:nvCxnSpPr>
      <xdr:spPr bwMode="auto">
        <a:xfrm flipV="1">
          <a:off x="2908300" y="7007479"/>
          <a:ext cx="698500" cy="5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222542</xdr:rowOff>
    </xdr:from>
    <xdr:to>
      <xdr:col>29</xdr:col>
      <xdr:colOff>177800</xdr:colOff>
      <xdr:row>35</xdr:row>
      <xdr:rowOff>324142</xdr:rowOff>
    </xdr:to>
    <xdr:sp macro="" textlink="">
      <xdr:nvSpPr>
        <xdr:cNvPr id="128" name="楕円 127"/>
        <xdr:cNvSpPr/>
      </xdr:nvSpPr>
      <xdr:spPr bwMode="auto">
        <a:xfrm>
          <a:off x="5600700" y="683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194619</xdr:rowOff>
    </xdr:from>
    <xdr:ext cx="762000" cy="259045"/>
    <xdr:sp macro="" textlink="">
      <xdr:nvSpPr>
        <xdr:cNvPr id="129" name="人口1人当たり決算額の推移該当値テキスト445"/>
        <xdr:cNvSpPr txBox="1"/>
      </xdr:nvSpPr>
      <xdr:spPr>
        <a:xfrm>
          <a:off x="5740400" y="680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272338</xdr:rowOff>
    </xdr:from>
    <xdr:to>
      <xdr:col>26</xdr:col>
      <xdr:colOff>101600</xdr:colOff>
      <xdr:row>36</xdr:row>
      <xdr:rowOff>31038</xdr:rowOff>
    </xdr:to>
    <xdr:sp macro="" textlink="">
      <xdr:nvSpPr>
        <xdr:cNvPr id="130" name="楕円 129"/>
        <xdr:cNvSpPr/>
      </xdr:nvSpPr>
      <xdr:spPr bwMode="auto">
        <a:xfrm>
          <a:off x="4953000" y="688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15815</xdr:rowOff>
    </xdr:from>
    <xdr:ext cx="736600" cy="259045"/>
    <xdr:sp macro="" textlink="">
      <xdr:nvSpPr>
        <xdr:cNvPr id="131" name="テキスト ボックス 130"/>
        <xdr:cNvSpPr txBox="1"/>
      </xdr:nvSpPr>
      <xdr:spPr>
        <a:xfrm>
          <a:off x="4622800" y="6969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276111</xdr:rowOff>
    </xdr:from>
    <xdr:to>
      <xdr:col>22</xdr:col>
      <xdr:colOff>165100</xdr:colOff>
      <xdr:row>36</xdr:row>
      <xdr:rowOff>34811</xdr:rowOff>
    </xdr:to>
    <xdr:sp macro="" textlink="">
      <xdr:nvSpPr>
        <xdr:cNvPr id="132" name="楕円 131"/>
        <xdr:cNvSpPr/>
      </xdr:nvSpPr>
      <xdr:spPr bwMode="auto">
        <a:xfrm>
          <a:off x="4254500" y="688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19588</xdr:rowOff>
    </xdr:from>
    <xdr:ext cx="762000" cy="259045"/>
    <xdr:sp macro="" textlink="">
      <xdr:nvSpPr>
        <xdr:cNvPr id="133" name="テキスト ボックス 132"/>
        <xdr:cNvSpPr txBox="1"/>
      </xdr:nvSpPr>
      <xdr:spPr>
        <a:xfrm>
          <a:off x="3924300" y="69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3429</xdr:rowOff>
    </xdr:from>
    <xdr:to>
      <xdr:col>19</xdr:col>
      <xdr:colOff>38100</xdr:colOff>
      <xdr:row>36</xdr:row>
      <xdr:rowOff>105029</xdr:rowOff>
    </xdr:to>
    <xdr:sp macro="" textlink="">
      <xdr:nvSpPr>
        <xdr:cNvPr id="134" name="楕円 133"/>
        <xdr:cNvSpPr/>
      </xdr:nvSpPr>
      <xdr:spPr bwMode="auto">
        <a:xfrm>
          <a:off x="3556000" y="695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89806</xdr:rowOff>
    </xdr:from>
    <xdr:ext cx="762000" cy="259045"/>
    <xdr:sp macro="" textlink="">
      <xdr:nvSpPr>
        <xdr:cNvPr id="135" name="テキスト ボックス 134"/>
        <xdr:cNvSpPr txBox="1"/>
      </xdr:nvSpPr>
      <xdr:spPr>
        <a:xfrm>
          <a:off x="3225800" y="704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56388</xdr:rowOff>
    </xdr:from>
    <xdr:to>
      <xdr:col>15</xdr:col>
      <xdr:colOff>101600</xdr:colOff>
      <xdr:row>36</xdr:row>
      <xdr:rowOff>157988</xdr:rowOff>
    </xdr:to>
    <xdr:sp macro="" textlink="">
      <xdr:nvSpPr>
        <xdr:cNvPr id="136" name="楕円 135"/>
        <xdr:cNvSpPr/>
      </xdr:nvSpPr>
      <xdr:spPr bwMode="auto">
        <a:xfrm>
          <a:off x="2857500" y="700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142765</xdr:rowOff>
    </xdr:from>
    <xdr:ext cx="762000" cy="259045"/>
    <xdr:sp macro="" textlink="">
      <xdr:nvSpPr>
        <xdr:cNvPr id="137" name="テキスト ボックス 136"/>
        <xdr:cNvSpPr txBox="1"/>
      </xdr:nvSpPr>
      <xdr:spPr>
        <a:xfrm>
          <a:off x="2527300" y="709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112,724
110,939
234.47
55,537,000
54,495,961
977,910
28,845,194
51,790,140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149171</xdr:rowOff>
    </xdr:from>
    <xdr:to>
      <xdr:col>24</xdr:col>
      <xdr:colOff>63500</xdr:colOff>
      <xdr:row>35</xdr:row>
      <xdr:rowOff>152208</xdr:rowOff>
    </xdr:to>
    <xdr:cxnSp macro="">
      <xdr:nvCxnSpPr>
        <xdr:cNvPr id="63" name="直線コネクタ 62"/>
        <xdr:cNvCxnSpPr/>
      </xdr:nvCxnSpPr>
      <xdr:spPr>
        <a:xfrm flipV="1">
          <a:off x="3797300" y="5978471"/>
          <a:ext cx="838200" cy="17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14035</xdr:rowOff>
    </xdr:from>
    <xdr:to>
      <xdr:col>19</xdr:col>
      <xdr:colOff>177800</xdr:colOff>
      <xdr:row>35</xdr:row>
      <xdr:rowOff>152208</xdr:rowOff>
    </xdr:to>
    <xdr:cxnSp macro="">
      <xdr:nvCxnSpPr>
        <xdr:cNvPr id="66" name="直線コネクタ 65"/>
        <xdr:cNvCxnSpPr/>
      </xdr:nvCxnSpPr>
      <xdr:spPr>
        <a:xfrm>
          <a:off x="2908300" y="6014785"/>
          <a:ext cx="889000" cy="13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14035</xdr:rowOff>
    </xdr:from>
    <xdr:to>
      <xdr:col>15</xdr:col>
      <xdr:colOff>50800</xdr:colOff>
      <xdr:row>35</xdr:row>
      <xdr:rowOff>62956</xdr:rowOff>
    </xdr:to>
    <xdr:cxnSp macro="">
      <xdr:nvCxnSpPr>
        <xdr:cNvPr id="69" name="直線コネクタ 68"/>
        <xdr:cNvCxnSpPr/>
      </xdr:nvCxnSpPr>
      <xdr:spPr>
        <a:xfrm flipV="1">
          <a:off x="2019300" y="6014785"/>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62956</xdr:rowOff>
    </xdr:from>
    <xdr:to>
      <xdr:col>10</xdr:col>
      <xdr:colOff>114300</xdr:colOff>
      <xdr:row>35</xdr:row>
      <xdr:rowOff>105802</xdr:rowOff>
    </xdr:to>
    <xdr:cxnSp macro="">
      <xdr:nvCxnSpPr>
        <xdr:cNvPr id="72" name="直線コネクタ 71"/>
        <xdr:cNvCxnSpPr/>
      </xdr:nvCxnSpPr>
      <xdr:spPr>
        <a:xfrm flipV="1">
          <a:off x="1130300" y="6063706"/>
          <a:ext cx="8890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98371</xdr:rowOff>
    </xdr:from>
    <xdr:to>
      <xdr:col>24</xdr:col>
      <xdr:colOff>114300</xdr:colOff>
      <xdr:row>35</xdr:row>
      <xdr:rowOff>28521</xdr:rowOff>
    </xdr:to>
    <xdr:sp macro="" textlink="">
      <xdr:nvSpPr>
        <xdr:cNvPr id="82" name="楕円 81"/>
        <xdr:cNvSpPr/>
      </xdr:nvSpPr>
      <xdr:spPr>
        <a:xfrm>
          <a:off x="4584700" y="592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121248</xdr:rowOff>
    </xdr:from>
    <xdr:ext cx="534377" cy="259045"/>
    <xdr:sp macro="" textlink="">
      <xdr:nvSpPr>
        <xdr:cNvPr id="83" name="人件費該当値テキスト"/>
        <xdr:cNvSpPr txBox="1"/>
      </xdr:nvSpPr>
      <xdr:spPr>
        <a:xfrm>
          <a:off x="4686300" y="577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101408</xdr:rowOff>
    </xdr:from>
    <xdr:to>
      <xdr:col>20</xdr:col>
      <xdr:colOff>38100</xdr:colOff>
      <xdr:row>36</xdr:row>
      <xdr:rowOff>31558</xdr:rowOff>
    </xdr:to>
    <xdr:sp macro="" textlink="">
      <xdr:nvSpPr>
        <xdr:cNvPr id="84" name="楕円 83"/>
        <xdr:cNvSpPr/>
      </xdr:nvSpPr>
      <xdr:spPr>
        <a:xfrm>
          <a:off x="3746500" y="610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48085</xdr:rowOff>
    </xdr:from>
    <xdr:ext cx="534377" cy="259045"/>
    <xdr:sp macro="" textlink="">
      <xdr:nvSpPr>
        <xdr:cNvPr id="85" name="テキスト ボックス 84"/>
        <xdr:cNvSpPr txBox="1"/>
      </xdr:nvSpPr>
      <xdr:spPr>
        <a:xfrm>
          <a:off x="3530111" y="587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134685</xdr:rowOff>
    </xdr:from>
    <xdr:to>
      <xdr:col>15</xdr:col>
      <xdr:colOff>101600</xdr:colOff>
      <xdr:row>35</xdr:row>
      <xdr:rowOff>64835</xdr:rowOff>
    </xdr:to>
    <xdr:sp macro="" textlink="">
      <xdr:nvSpPr>
        <xdr:cNvPr id="86" name="楕円 85"/>
        <xdr:cNvSpPr/>
      </xdr:nvSpPr>
      <xdr:spPr>
        <a:xfrm>
          <a:off x="2857500" y="596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81362</xdr:rowOff>
    </xdr:from>
    <xdr:ext cx="534377" cy="259045"/>
    <xdr:sp macro="" textlink="">
      <xdr:nvSpPr>
        <xdr:cNvPr id="87" name="テキスト ボックス 86"/>
        <xdr:cNvSpPr txBox="1"/>
      </xdr:nvSpPr>
      <xdr:spPr>
        <a:xfrm>
          <a:off x="2641111" y="573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12156</xdr:rowOff>
    </xdr:from>
    <xdr:to>
      <xdr:col>10</xdr:col>
      <xdr:colOff>165100</xdr:colOff>
      <xdr:row>35</xdr:row>
      <xdr:rowOff>113756</xdr:rowOff>
    </xdr:to>
    <xdr:sp macro="" textlink="">
      <xdr:nvSpPr>
        <xdr:cNvPr id="88" name="楕円 87"/>
        <xdr:cNvSpPr/>
      </xdr:nvSpPr>
      <xdr:spPr>
        <a:xfrm>
          <a:off x="1968500" y="6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130283</xdr:rowOff>
    </xdr:from>
    <xdr:ext cx="534377" cy="259045"/>
    <xdr:sp macro="" textlink="">
      <xdr:nvSpPr>
        <xdr:cNvPr id="89" name="テキスト ボックス 88"/>
        <xdr:cNvSpPr txBox="1"/>
      </xdr:nvSpPr>
      <xdr:spPr>
        <a:xfrm>
          <a:off x="1752111" y="578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55002</xdr:rowOff>
    </xdr:from>
    <xdr:to>
      <xdr:col>6</xdr:col>
      <xdr:colOff>38100</xdr:colOff>
      <xdr:row>35</xdr:row>
      <xdr:rowOff>156602</xdr:rowOff>
    </xdr:to>
    <xdr:sp macro="" textlink="">
      <xdr:nvSpPr>
        <xdr:cNvPr id="90" name="楕円 89"/>
        <xdr:cNvSpPr/>
      </xdr:nvSpPr>
      <xdr:spPr>
        <a:xfrm>
          <a:off x="1079500" y="60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1679</xdr:rowOff>
    </xdr:from>
    <xdr:ext cx="534377" cy="259045"/>
    <xdr:sp macro="" textlink="">
      <xdr:nvSpPr>
        <xdr:cNvPr id="91" name="テキスト ボックス 90"/>
        <xdr:cNvSpPr txBox="1"/>
      </xdr:nvSpPr>
      <xdr:spPr>
        <a:xfrm>
          <a:off x="863111" y="583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37607</xdr:rowOff>
    </xdr:from>
    <xdr:to>
      <xdr:col>24</xdr:col>
      <xdr:colOff>63500</xdr:colOff>
      <xdr:row>55</xdr:row>
      <xdr:rowOff>107399</xdr:rowOff>
    </xdr:to>
    <xdr:cxnSp macro="">
      <xdr:nvCxnSpPr>
        <xdr:cNvPr id="119" name="直線コネクタ 118"/>
        <xdr:cNvCxnSpPr/>
      </xdr:nvCxnSpPr>
      <xdr:spPr>
        <a:xfrm flipV="1">
          <a:off x="3797300" y="9467357"/>
          <a:ext cx="838200" cy="6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129618</xdr:rowOff>
    </xdr:from>
    <xdr:to>
      <xdr:col>19</xdr:col>
      <xdr:colOff>177800</xdr:colOff>
      <xdr:row>55</xdr:row>
      <xdr:rowOff>107399</xdr:rowOff>
    </xdr:to>
    <xdr:cxnSp macro="">
      <xdr:nvCxnSpPr>
        <xdr:cNvPr id="122" name="直線コネクタ 121"/>
        <xdr:cNvCxnSpPr/>
      </xdr:nvCxnSpPr>
      <xdr:spPr>
        <a:xfrm>
          <a:off x="2908300" y="9387918"/>
          <a:ext cx="889000" cy="14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118280</xdr:rowOff>
    </xdr:from>
    <xdr:to>
      <xdr:col>15</xdr:col>
      <xdr:colOff>50800</xdr:colOff>
      <xdr:row>54</xdr:row>
      <xdr:rowOff>129618</xdr:rowOff>
    </xdr:to>
    <xdr:cxnSp macro="">
      <xdr:nvCxnSpPr>
        <xdr:cNvPr id="125" name="直線コネクタ 124"/>
        <xdr:cNvCxnSpPr/>
      </xdr:nvCxnSpPr>
      <xdr:spPr>
        <a:xfrm>
          <a:off x="2019300" y="9376580"/>
          <a:ext cx="889000" cy="1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118280</xdr:rowOff>
    </xdr:from>
    <xdr:to>
      <xdr:col>10</xdr:col>
      <xdr:colOff>114300</xdr:colOff>
      <xdr:row>55</xdr:row>
      <xdr:rowOff>133848</xdr:rowOff>
    </xdr:to>
    <xdr:cxnSp macro="">
      <xdr:nvCxnSpPr>
        <xdr:cNvPr id="128" name="直線コネクタ 127"/>
        <xdr:cNvCxnSpPr/>
      </xdr:nvCxnSpPr>
      <xdr:spPr>
        <a:xfrm flipV="1">
          <a:off x="1130300" y="9376580"/>
          <a:ext cx="889000" cy="18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158257</xdr:rowOff>
    </xdr:from>
    <xdr:to>
      <xdr:col>24</xdr:col>
      <xdr:colOff>114300</xdr:colOff>
      <xdr:row>55</xdr:row>
      <xdr:rowOff>88407</xdr:rowOff>
    </xdr:to>
    <xdr:sp macro="" textlink="">
      <xdr:nvSpPr>
        <xdr:cNvPr id="138" name="楕円 137"/>
        <xdr:cNvSpPr/>
      </xdr:nvSpPr>
      <xdr:spPr>
        <a:xfrm>
          <a:off x="4584700" y="94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136684</xdr:rowOff>
    </xdr:from>
    <xdr:ext cx="534377" cy="259045"/>
    <xdr:sp macro="" textlink="">
      <xdr:nvSpPr>
        <xdr:cNvPr id="139" name="物件費該当値テキスト"/>
        <xdr:cNvSpPr txBox="1"/>
      </xdr:nvSpPr>
      <xdr:spPr>
        <a:xfrm>
          <a:off x="4686300" y="939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56599</xdr:rowOff>
    </xdr:from>
    <xdr:to>
      <xdr:col>20</xdr:col>
      <xdr:colOff>38100</xdr:colOff>
      <xdr:row>55</xdr:row>
      <xdr:rowOff>158199</xdr:rowOff>
    </xdr:to>
    <xdr:sp macro="" textlink="">
      <xdr:nvSpPr>
        <xdr:cNvPr id="140" name="楕円 139"/>
        <xdr:cNvSpPr/>
      </xdr:nvSpPr>
      <xdr:spPr>
        <a:xfrm>
          <a:off x="3746500" y="948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149326</xdr:rowOff>
    </xdr:from>
    <xdr:ext cx="534377" cy="259045"/>
    <xdr:sp macro="" textlink="">
      <xdr:nvSpPr>
        <xdr:cNvPr id="141" name="テキスト ボックス 140"/>
        <xdr:cNvSpPr txBox="1"/>
      </xdr:nvSpPr>
      <xdr:spPr>
        <a:xfrm>
          <a:off x="3530111" y="957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78818</xdr:rowOff>
    </xdr:from>
    <xdr:to>
      <xdr:col>15</xdr:col>
      <xdr:colOff>101600</xdr:colOff>
      <xdr:row>55</xdr:row>
      <xdr:rowOff>8968</xdr:rowOff>
    </xdr:to>
    <xdr:sp macro="" textlink="">
      <xdr:nvSpPr>
        <xdr:cNvPr id="142" name="楕円 141"/>
        <xdr:cNvSpPr/>
      </xdr:nvSpPr>
      <xdr:spPr>
        <a:xfrm>
          <a:off x="2857500" y="933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25495</xdr:rowOff>
    </xdr:from>
    <xdr:ext cx="534377" cy="259045"/>
    <xdr:sp macro="" textlink="">
      <xdr:nvSpPr>
        <xdr:cNvPr id="143" name="テキスト ボックス 142"/>
        <xdr:cNvSpPr txBox="1"/>
      </xdr:nvSpPr>
      <xdr:spPr>
        <a:xfrm>
          <a:off x="2641111" y="911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67480</xdr:rowOff>
    </xdr:from>
    <xdr:to>
      <xdr:col>10</xdr:col>
      <xdr:colOff>165100</xdr:colOff>
      <xdr:row>54</xdr:row>
      <xdr:rowOff>169080</xdr:rowOff>
    </xdr:to>
    <xdr:sp macro="" textlink="">
      <xdr:nvSpPr>
        <xdr:cNvPr id="144" name="楕円 143"/>
        <xdr:cNvSpPr/>
      </xdr:nvSpPr>
      <xdr:spPr>
        <a:xfrm>
          <a:off x="1968500" y="93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14157</xdr:rowOff>
    </xdr:from>
    <xdr:ext cx="534377" cy="259045"/>
    <xdr:sp macro="" textlink="">
      <xdr:nvSpPr>
        <xdr:cNvPr id="145" name="テキスト ボックス 144"/>
        <xdr:cNvSpPr txBox="1"/>
      </xdr:nvSpPr>
      <xdr:spPr>
        <a:xfrm>
          <a:off x="1752111" y="910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83048</xdr:rowOff>
    </xdr:from>
    <xdr:to>
      <xdr:col>6</xdr:col>
      <xdr:colOff>38100</xdr:colOff>
      <xdr:row>56</xdr:row>
      <xdr:rowOff>13198</xdr:rowOff>
    </xdr:to>
    <xdr:sp macro="" textlink="">
      <xdr:nvSpPr>
        <xdr:cNvPr id="146" name="楕円 145"/>
        <xdr:cNvSpPr/>
      </xdr:nvSpPr>
      <xdr:spPr>
        <a:xfrm>
          <a:off x="1079500" y="95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29725</xdr:rowOff>
    </xdr:from>
    <xdr:ext cx="534377" cy="259045"/>
    <xdr:sp macro="" textlink="">
      <xdr:nvSpPr>
        <xdr:cNvPr id="147" name="テキスト ボックス 146"/>
        <xdr:cNvSpPr txBox="1"/>
      </xdr:nvSpPr>
      <xdr:spPr>
        <a:xfrm>
          <a:off x="863111" y="92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60833</xdr:rowOff>
    </xdr:from>
    <xdr:to>
      <xdr:col>24</xdr:col>
      <xdr:colOff>63500</xdr:colOff>
      <xdr:row>77</xdr:row>
      <xdr:rowOff>69087</xdr:rowOff>
    </xdr:to>
    <xdr:cxnSp macro="">
      <xdr:nvCxnSpPr>
        <xdr:cNvPr id="176" name="直線コネクタ 175"/>
        <xdr:cNvCxnSpPr/>
      </xdr:nvCxnSpPr>
      <xdr:spPr>
        <a:xfrm>
          <a:off x="3797300" y="13262483"/>
          <a:ext cx="8382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132207</xdr:rowOff>
    </xdr:from>
    <xdr:to>
      <xdr:col>19</xdr:col>
      <xdr:colOff>177800</xdr:colOff>
      <xdr:row>77</xdr:row>
      <xdr:rowOff>60833</xdr:rowOff>
    </xdr:to>
    <xdr:cxnSp macro="">
      <xdr:nvCxnSpPr>
        <xdr:cNvPr id="179" name="直線コネクタ 178"/>
        <xdr:cNvCxnSpPr/>
      </xdr:nvCxnSpPr>
      <xdr:spPr>
        <a:xfrm>
          <a:off x="2908300" y="13162407"/>
          <a:ext cx="889000" cy="10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132207</xdr:rowOff>
    </xdr:from>
    <xdr:to>
      <xdr:col>15</xdr:col>
      <xdr:colOff>50800</xdr:colOff>
      <xdr:row>76</xdr:row>
      <xdr:rowOff>133223</xdr:rowOff>
    </xdr:to>
    <xdr:cxnSp macro="">
      <xdr:nvCxnSpPr>
        <xdr:cNvPr id="182" name="直線コネクタ 181"/>
        <xdr:cNvCxnSpPr/>
      </xdr:nvCxnSpPr>
      <xdr:spPr>
        <a:xfrm flipV="1">
          <a:off x="2019300" y="1316240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57531</xdr:rowOff>
    </xdr:from>
    <xdr:to>
      <xdr:col>10</xdr:col>
      <xdr:colOff>114300</xdr:colOff>
      <xdr:row>76</xdr:row>
      <xdr:rowOff>133223</xdr:rowOff>
    </xdr:to>
    <xdr:cxnSp macro="">
      <xdr:nvCxnSpPr>
        <xdr:cNvPr id="185" name="直線コネクタ 184"/>
        <xdr:cNvCxnSpPr/>
      </xdr:nvCxnSpPr>
      <xdr:spPr>
        <a:xfrm>
          <a:off x="1130300" y="13087731"/>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18287</xdr:rowOff>
    </xdr:from>
    <xdr:to>
      <xdr:col>24</xdr:col>
      <xdr:colOff>114300</xdr:colOff>
      <xdr:row>77</xdr:row>
      <xdr:rowOff>119887</xdr:rowOff>
    </xdr:to>
    <xdr:sp macro="" textlink="">
      <xdr:nvSpPr>
        <xdr:cNvPr id="195" name="楕円 194"/>
        <xdr:cNvSpPr/>
      </xdr:nvSpPr>
      <xdr:spPr>
        <a:xfrm>
          <a:off x="4584700" y="13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104664</xdr:rowOff>
    </xdr:from>
    <xdr:ext cx="469744" cy="259045"/>
    <xdr:sp macro="" textlink="">
      <xdr:nvSpPr>
        <xdr:cNvPr id="196" name="維持補修費該当値テキスト"/>
        <xdr:cNvSpPr txBox="1"/>
      </xdr:nvSpPr>
      <xdr:spPr>
        <a:xfrm>
          <a:off x="4686300" y="1313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10033</xdr:rowOff>
    </xdr:from>
    <xdr:to>
      <xdr:col>20</xdr:col>
      <xdr:colOff>38100</xdr:colOff>
      <xdr:row>77</xdr:row>
      <xdr:rowOff>111633</xdr:rowOff>
    </xdr:to>
    <xdr:sp macro="" textlink="">
      <xdr:nvSpPr>
        <xdr:cNvPr id="197" name="楕円 196"/>
        <xdr:cNvSpPr/>
      </xdr:nvSpPr>
      <xdr:spPr>
        <a:xfrm>
          <a:off x="3746500" y="132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102760</xdr:rowOff>
    </xdr:from>
    <xdr:ext cx="469744" cy="259045"/>
    <xdr:sp macro="" textlink="">
      <xdr:nvSpPr>
        <xdr:cNvPr id="198" name="テキスト ボックス 197"/>
        <xdr:cNvSpPr txBox="1"/>
      </xdr:nvSpPr>
      <xdr:spPr>
        <a:xfrm>
          <a:off x="3562428" y="1330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81407</xdr:rowOff>
    </xdr:from>
    <xdr:to>
      <xdr:col>15</xdr:col>
      <xdr:colOff>101600</xdr:colOff>
      <xdr:row>77</xdr:row>
      <xdr:rowOff>11557</xdr:rowOff>
    </xdr:to>
    <xdr:sp macro="" textlink="">
      <xdr:nvSpPr>
        <xdr:cNvPr id="199" name="楕円 198"/>
        <xdr:cNvSpPr/>
      </xdr:nvSpPr>
      <xdr:spPr>
        <a:xfrm>
          <a:off x="2857500" y="1311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2684</xdr:rowOff>
    </xdr:from>
    <xdr:ext cx="469744" cy="259045"/>
    <xdr:sp macro="" textlink="">
      <xdr:nvSpPr>
        <xdr:cNvPr id="200" name="テキスト ボックス 199"/>
        <xdr:cNvSpPr txBox="1"/>
      </xdr:nvSpPr>
      <xdr:spPr>
        <a:xfrm>
          <a:off x="2673428" y="1320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82423</xdr:rowOff>
    </xdr:from>
    <xdr:to>
      <xdr:col>10</xdr:col>
      <xdr:colOff>165100</xdr:colOff>
      <xdr:row>77</xdr:row>
      <xdr:rowOff>12573</xdr:rowOff>
    </xdr:to>
    <xdr:sp macro="" textlink="">
      <xdr:nvSpPr>
        <xdr:cNvPr id="201" name="楕円 200"/>
        <xdr:cNvSpPr/>
      </xdr:nvSpPr>
      <xdr:spPr>
        <a:xfrm>
          <a:off x="1968500" y="131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3700</xdr:rowOff>
    </xdr:from>
    <xdr:ext cx="469744" cy="259045"/>
    <xdr:sp macro="" textlink="">
      <xdr:nvSpPr>
        <xdr:cNvPr id="202" name="テキスト ボックス 201"/>
        <xdr:cNvSpPr txBox="1"/>
      </xdr:nvSpPr>
      <xdr:spPr>
        <a:xfrm>
          <a:off x="1784428" y="132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6731</xdr:rowOff>
    </xdr:from>
    <xdr:to>
      <xdr:col>6</xdr:col>
      <xdr:colOff>38100</xdr:colOff>
      <xdr:row>76</xdr:row>
      <xdr:rowOff>108331</xdr:rowOff>
    </xdr:to>
    <xdr:sp macro="" textlink="">
      <xdr:nvSpPr>
        <xdr:cNvPr id="203" name="楕円 202"/>
        <xdr:cNvSpPr/>
      </xdr:nvSpPr>
      <xdr:spPr>
        <a:xfrm>
          <a:off x="1079500" y="130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99458</xdr:rowOff>
    </xdr:from>
    <xdr:ext cx="469744" cy="259045"/>
    <xdr:sp macro="" textlink="">
      <xdr:nvSpPr>
        <xdr:cNvPr id="204" name="テキスト ボックス 203"/>
        <xdr:cNvSpPr txBox="1"/>
      </xdr:nvSpPr>
      <xdr:spPr>
        <a:xfrm>
          <a:off x="895428" y="1312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83725</xdr:rowOff>
    </xdr:from>
    <xdr:to>
      <xdr:col>24</xdr:col>
      <xdr:colOff>63500</xdr:colOff>
      <xdr:row>92</xdr:row>
      <xdr:rowOff>53747</xdr:rowOff>
    </xdr:to>
    <xdr:cxnSp macro="">
      <xdr:nvCxnSpPr>
        <xdr:cNvPr id="236" name="直線コネクタ 235"/>
        <xdr:cNvCxnSpPr/>
      </xdr:nvCxnSpPr>
      <xdr:spPr>
        <a:xfrm flipV="1">
          <a:off x="3797300" y="15685675"/>
          <a:ext cx="838200" cy="1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53747</xdr:rowOff>
    </xdr:from>
    <xdr:to>
      <xdr:col>19</xdr:col>
      <xdr:colOff>177800</xdr:colOff>
      <xdr:row>94</xdr:row>
      <xdr:rowOff>117199</xdr:rowOff>
    </xdr:to>
    <xdr:cxnSp macro="">
      <xdr:nvCxnSpPr>
        <xdr:cNvPr id="239" name="直線コネクタ 238"/>
        <xdr:cNvCxnSpPr/>
      </xdr:nvCxnSpPr>
      <xdr:spPr>
        <a:xfrm flipV="1">
          <a:off x="2908300" y="15827147"/>
          <a:ext cx="889000" cy="40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34741</xdr:rowOff>
    </xdr:from>
    <xdr:to>
      <xdr:col>15</xdr:col>
      <xdr:colOff>50800</xdr:colOff>
      <xdr:row>94</xdr:row>
      <xdr:rowOff>117199</xdr:rowOff>
    </xdr:to>
    <xdr:cxnSp macro="">
      <xdr:nvCxnSpPr>
        <xdr:cNvPr id="242" name="直線コネクタ 241"/>
        <xdr:cNvCxnSpPr/>
      </xdr:nvCxnSpPr>
      <xdr:spPr>
        <a:xfrm>
          <a:off x="2019300" y="15808141"/>
          <a:ext cx="889000" cy="42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34741</xdr:rowOff>
    </xdr:from>
    <xdr:to>
      <xdr:col>10</xdr:col>
      <xdr:colOff>114300</xdr:colOff>
      <xdr:row>96</xdr:row>
      <xdr:rowOff>115567</xdr:rowOff>
    </xdr:to>
    <xdr:cxnSp macro="">
      <xdr:nvCxnSpPr>
        <xdr:cNvPr id="245" name="直線コネクタ 244"/>
        <xdr:cNvCxnSpPr/>
      </xdr:nvCxnSpPr>
      <xdr:spPr>
        <a:xfrm flipV="1">
          <a:off x="1130300" y="15808141"/>
          <a:ext cx="889000" cy="76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32925</xdr:rowOff>
    </xdr:from>
    <xdr:to>
      <xdr:col>24</xdr:col>
      <xdr:colOff>114300</xdr:colOff>
      <xdr:row>91</xdr:row>
      <xdr:rowOff>134525</xdr:rowOff>
    </xdr:to>
    <xdr:sp macro="" textlink="">
      <xdr:nvSpPr>
        <xdr:cNvPr id="255" name="楕円 254"/>
        <xdr:cNvSpPr/>
      </xdr:nvSpPr>
      <xdr:spPr>
        <a:xfrm>
          <a:off x="4584700" y="1563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119302</xdr:rowOff>
    </xdr:from>
    <xdr:ext cx="599010" cy="259045"/>
    <xdr:sp macro="" textlink="">
      <xdr:nvSpPr>
        <xdr:cNvPr id="256" name="扶助費該当値テキスト"/>
        <xdr:cNvSpPr txBox="1"/>
      </xdr:nvSpPr>
      <xdr:spPr>
        <a:xfrm>
          <a:off x="4686300" y="1554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2947</xdr:rowOff>
    </xdr:from>
    <xdr:to>
      <xdr:col>20</xdr:col>
      <xdr:colOff>38100</xdr:colOff>
      <xdr:row>92</xdr:row>
      <xdr:rowOff>104547</xdr:rowOff>
    </xdr:to>
    <xdr:sp macro="" textlink="">
      <xdr:nvSpPr>
        <xdr:cNvPr id="257" name="楕円 256"/>
        <xdr:cNvSpPr/>
      </xdr:nvSpPr>
      <xdr:spPr>
        <a:xfrm>
          <a:off x="3746500" y="157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121074</xdr:rowOff>
    </xdr:from>
    <xdr:ext cx="599010" cy="259045"/>
    <xdr:sp macro="" textlink="">
      <xdr:nvSpPr>
        <xdr:cNvPr id="258" name="テキスト ボックス 257"/>
        <xdr:cNvSpPr txBox="1"/>
      </xdr:nvSpPr>
      <xdr:spPr>
        <a:xfrm>
          <a:off x="3497795" y="1555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66399</xdr:rowOff>
    </xdr:from>
    <xdr:to>
      <xdr:col>15</xdr:col>
      <xdr:colOff>101600</xdr:colOff>
      <xdr:row>94</xdr:row>
      <xdr:rowOff>167999</xdr:rowOff>
    </xdr:to>
    <xdr:sp macro="" textlink="">
      <xdr:nvSpPr>
        <xdr:cNvPr id="259" name="楕円 258"/>
        <xdr:cNvSpPr/>
      </xdr:nvSpPr>
      <xdr:spPr>
        <a:xfrm>
          <a:off x="2857500" y="161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13076</xdr:rowOff>
    </xdr:from>
    <xdr:ext cx="599010" cy="259045"/>
    <xdr:sp macro="" textlink="">
      <xdr:nvSpPr>
        <xdr:cNvPr id="260" name="テキスト ボックス 259"/>
        <xdr:cNvSpPr txBox="1"/>
      </xdr:nvSpPr>
      <xdr:spPr>
        <a:xfrm>
          <a:off x="2608795" y="1595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155391</xdr:rowOff>
    </xdr:from>
    <xdr:to>
      <xdr:col>10</xdr:col>
      <xdr:colOff>165100</xdr:colOff>
      <xdr:row>92</xdr:row>
      <xdr:rowOff>85541</xdr:rowOff>
    </xdr:to>
    <xdr:sp macro="" textlink="">
      <xdr:nvSpPr>
        <xdr:cNvPr id="261" name="楕円 260"/>
        <xdr:cNvSpPr/>
      </xdr:nvSpPr>
      <xdr:spPr>
        <a:xfrm>
          <a:off x="1968500" y="157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102068</xdr:rowOff>
    </xdr:from>
    <xdr:ext cx="599010" cy="259045"/>
    <xdr:sp macro="" textlink="">
      <xdr:nvSpPr>
        <xdr:cNvPr id="262" name="テキスト ボックス 261"/>
        <xdr:cNvSpPr txBox="1"/>
      </xdr:nvSpPr>
      <xdr:spPr>
        <a:xfrm>
          <a:off x="1719795" y="1553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64767</xdr:rowOff>
    </xdr:from>
    <xdr:to>
      <xdr:col>6</xdr:col>
      <xdr:colOff>38100</xdr:colOff>
      <xdr:row>96</xdr:row>
      <xdr:rowOff>166367</xdr:rowOff>
    </xdr:to>
    <xdr:sp macro="" textlink="">
      <xdr:nvSpPr>
        <xdr:cNvPr id="263" name="楕円 262"/>
        <xdr:cNvSpPr/>
      </xdr:nvSpPr>
      <xdr:spPr>
        <a:xfrm>
          <a:off x="1079500" y="165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11444</xdr:rowOff>
    </xdr:from>
    <xdr:ext cx="599010" cy="259045"/>
    <xdr:sp macro="" textlink="">
      <xdr:nvSpPr>
        <xdr:cNvPr id="264" name="テキスト ボックス 263"/>
        <xdr:cNvSpPr txBox="1"/>
      </xdr:nvSpPr>
      <xdr:spPr>
        <a:xfrm>
          <a:off x="830795" y="1629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144576</xdr:rowOff>
    </xdr:from>
    <xdr:to>
      <xdr:col>55</xdr:col>
      <xdr:colOff>0</xdr:colOff>
      <xdr:row>39</xdr:row>
      <xdr:rowOff>21819</xdr:rowOff>
    </xdr:to>
    <xdr:cxnSp macro="">
      <xdr:nvCxnSpPr>
        <xdr:cNvPr id="294" name="直線コネクタ 293"/>
        <xdr:cNvCxnSpPr/>
      </xdr:nvCxnSpPr>
      <xdr:spPr>
        <a:xfrm>
          <a:off x="9639300" y="6659676"/>
          <a:ext cx="838200" cy="4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128092</xdr:rowOff>
    </xdr:from>
    <xdr:to>
      <xdr:col>50</xdr:col>
      <xdr:colOff>114300</xdr:colOff>
      <xdr:row>38</xdr:row>
      <xdr:rowOff>144576</xdr:rowOff>
    </xdr:to>
    <xdr:cxnSp macro="">
      <xdr:nvCxnSpPr>
        <xdr:cNvPr id="297" name="直線コネクタ 296"/>
        <xdr:cNvCxnSpPr/>
      </xdr:nvCxnSpPr>
      <xdr:spPr>
        <a:xfrm>
          <a:off x="8750300" y="6643192"/>
          <a:ext cx="889000" cy="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7417</xdr:rowOff>
    </xdr:from>
    <xdr:to>
      <xdr:col>45</xdr:col>
      <xdr:colOff>177800</xdr:colOff>
      <xdr:row>38</xdr:row>
      <xdr:rowOff>128092</xdr:rowOff>
    </xdr:to>
    <xdr:cxnSp macro="">
      <xdr:nvCxnSpPr>
        <xdr:cNvPr id="300" name="直線コネクタ 299"/>
        <xdr:cNvCxnSpPr/>
      </xdr:nvCxnSpPr>
      <xdr:spPr>
        <a:xfrm>
          <a:off x="7861300" y="6522517"/>
          <a:ext cx="889000" cy="1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102769</xdr:rowOff>
    </xdr:from>
    <xdr:to>
      <xdr:col>41</xdr:col>
      <xdr:colOff>50800</xdr:colOff>
      <xdr:row>38</xdr:row>
      <xdr:rowOff>7417</xdr:rowOff>
    </xdr:to>
    <xdr:cxnSp macro="">
      <xdr:nvCxnSpPr>
        <xdr:cNvPr id="303" name="直線コネクタ 302"/>
        <xdr:cNvCxnSpPr/>
      </xdr:nvCxnSpPr>
      <xdr:spPr>
        <a:xfrm>
          <a:off x="6972300" y="5417719"/>
          <a:ext cx="889000" cy="110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7" name="テキスト ボックス 306"/>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142469</xdr:rowOff>
    </xdr:from>
    <xdr:to>
      <xdr:col>55</xdr:col>
      <xdr:colOff>50800</xdr:colOff>
      <xdr:row>39</xdr:row>
      <xdr:rowOff>72619</xdr:rowOff>
    </xdr:to>
    <xdr:sp macro="" textlink="">
      <xdr:nvSpPr>
        <xdr:cNvPr id="313" name="楕円 312"/>
        <xdr:cNvSpPr/>
      </xdr:nvSpPr>
      <xdr:spPr>
        <a:xfrm>
          <a:off x="10426700" y="66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57396</xdr:rowOff>
    </xdr:from>
    <xdr:ext cx="534377" cy="259045"/>
    <xdr:sp macro="" textlink="">
      <xdr:nvSpPr>
        <xdr:cNvPr id="314" name="補助費等該当値テキスト"/>
        <xdr:cNvSpPr txBox="1"/>
      </xdr:nvSpPr>
      <xdr:spPr>
        <a:xfrm>
          <a:off x="10528300" y="65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93776</xdr:rowOff>
    </xdr:from>
    <xdr:to>
      <xdr:col>50</xdr:col>
      <xdr:colOff>165100</xdr:colOff>
      <xdr:row>39</xdr:row>
      <xdr:rowOff>23926</xdr:rowOff>
    </xdr:to>
    <xdr:sp macro="" textlink="">
      <xdr:nvSpPr>
        <xdr:cNvPr id="315" name="楕円 314"/>
        <xdr:cNvSpPr/>
      </xdr:nvSpPr>
      <xdr:spPr>
        <a:xfrm>
          <a:off x="9588500" y="66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15053</xdr:rowOff>
    </xdr:from>
    <xdr:ext cx="534377" cy="259045"/>
    <xdr:sp macro="" textlink="">
      <xdr:nvSpPr>
        <xdr:cNvPr id="316" name="テキスト ボックス 315"/>
        <xdr:cNvSpPr txBox="1"/>
      </xdr:nvSpPr>
      <xdr:spPr>
        <a:xfrm>
          <a:off x="9372111" y="67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77292</xdr:rowOff>
    </xdr:from>
    <xdr:to>
      <xdr:col>46</xdr:col>
      <xdr:colOff>38100</xdr:colOff>
      <xdr:row>39</xdr:row>
      <xdr:rowOff>7442</xdr:rowOff>
    </xdr:to>
    <xdr:sp macro="" textlink="">
      <xdr:nvSpPr>
        <xdr:cNvPr id="317" name="楕円 316"/>
        <xdr:cNvSpPr/>
      </xdr:nvSpPr>
      <xdr:spPr>
        <a:xfrm>
          <a:off x="8699500" y="65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170019</xdr:rowOff>
    </xdr:from>
    <xdr:ext cx="534377" cy="259045"/>
    <xdr:sp macro="" textlink="">
      <xdr:nvSpPr>
        <xdr:cNvPr id="318" name="テキスト ボックス 317"/>
        <xdr:cNvSpPr txBox="1"/>
      </xdr:nvSpPr>
      <xdr:spPr>
        <a:xfrm>
          <a:off x="8483111" y="66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128067</xdr:rowOff>
    </xdr:from>
    <xdr:to>
      <xdr:col>41</xdr:col>
      <xdr:colOff>101600</xdr:colOff>
      <xdr:row>38</xdr:row>
      <xdr:rowOff>58217</xdr:rowOff>
    </xdr:to>
    <xdr:sp macro="" textlink="">
      <xdr:nvSpPr>
        <xdr:cNvPr id="319" name="楕円 318"/>
        <xdr:cNvSpPr/>
      </xdr:nvSpPr>
      <xdr:spPr>
        <a:xfrm>
          <a:off x="7810500" y="64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49344</xdr:rowOff>
    </xdr:from>
    <xdr:ext cx="534377" cy="259045"/>
    <xdr:sp macro="" textlink="">
      <xdr:nvSpPr>
        <xdr:cNvPr id="320" name="テキスト ボックス 319"/>
        <xdr:cNvSpPr txBox="1"/>
      </xdr:nvSpPr>
      <xdr:spPr>
        <a:xfrm>
          <a:off x="7594111" y="656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51969</xdr:rowOff>
    </xdr:from>
    <xdr:to>
      <xdr:col>36</xdr:col>
      <xdr:colOff>165100</xdr:colOff>
      <xdr:row>31</xdr:row>
      <xdr:rowOff>153569</xdr:rowOff>
    </xdr:to>
    <xdr:sp macro="" textlink="">
      <xdr:nvSpPr>
        <xdr:cNvPr id="321" name="楕円 320"/>
        <xdr:cNvSpPr/>
      </xdr:nvSpPr>
      <xdr:spPr>
        <a:xfrm>
          <a:off x="6921500" y="536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144696</xdr:rowOff>
    </xdr:from>
    <xdr:ext cx="599010" cy="259045"/>
    <xdr:sp macro="" textlink="">
      <xdr:nvSpPr>
        <xdr:cNvPr id="322" name="テキスト ボックス 321"/>
        <xdr:cNvSpPr txBox="1"/>
      </xdr:nvSpPr>
      <xdr:spPr>
        <a:xfrm>
          <a:off x="6672795" y="545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150368</xdr:rowOff>
    </xdr:from>
    <xdr:to>
      <xdr:col>55</xdr:col>
      <xdr:colOff>0</xdr:colOff>
      <xdr:row>56</xdr:row>
      <xdr:rowOff>85560</xdr:rowOff>
    </xdr:to>
    <xdr:cxnSp macro="">
      <xdr:nvCxnSpPr>
        <xdr:cNvPr id="352" name="直線コネクタ 351"/>
        <xdr:cNvCxnSpPr/>
      </xdr:nvCxnSpPr>
      <xdr:spPr>
        <a:xfrm>
          <a:off x="9639300" y="9580118"/>
          <a:ext cx="838200" cy="10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3" name="普通建設事業費平均値テキスト"/>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150368</xdr:rowOff>
    </xdr:from>
    <xdr:to>
      <xdr:col>50</xdr:col>
      <xdr:colOff>114300</xdr:colOff>
      <xdr:row>57</xdr:row>
      <xdr:rowOff>149708</xdr:rowOff>
    </xdr:to>
    <xdr:cxnSp macro="">
      <xdr:nvCxnSpPr>
        <xdr:cNvPr id="355" name="直線コネクタ 354"/>
        <xdr:cNvCxnSpPr/>
      </xdr:nvCxnSpPr>
      <xdr:spPr>
        <a:xfrm flipV="1">
          <a:off x="8750300" y="9580118"/>
          <a:ext cx="889000" cy="3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7" name="テキスト ボックス 356"/>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149708</xdr:rowOff>
    </xdr:from>
    <xdr:to>
      <xdr:col>45</xdr:col>
      <xdr:colOff>177800</xdr:colOff>
      <xdr:row>58</xdr:row>
      <xdr:rowOff>17158</xdr:rowOff>
    </xdr:to>
    <xdr:cxnSp macro="">
      <xdr:nvCxnSpPr>
        <xdr:cNvPr id="358" name="直線コネクタ 357"/>
        <xdr:cNvCxnSpPr/>
      </xdr:nvCxnSpPr>
      <xdr:spPr>
        <a:xfrm flipV="1">
          <a:off x="7861300" y="992235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60" name="テキスト ボックス 359"/>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166129</xdr:rowOff>
    </xdr:from>
    <xdr:to>
      <xdr:col>41</xdr:col>
      <xdr:colOff>50800</xdr:colOff>
      <xdr:row>58</xdr:row>
      <xdr:rowOff>17158</xdr:rowOff>
    </xdr:to>
    <xdr:cxnSp macro="">
      <xdr:nvCxnSpPr>
        <xdr:cNvPr id="361" name="直線コネクタ 360"/>
        <xdr:cNvCxnSpPr/>
      </xdr:nvCxnSpPr>
      <xdr:spPr>
        <a:xfrm>
          <a:off x="6972300" y="9767329"/>
          <a:ext cx="889000" cy="19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5" name="テキスト ボックス 364"/>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34760</xdr:rowOff>
    </xdr:from>
    <xdr:to>
      <xdr:col>55</xdr:col>
      <xdr:colOff>50800</xdr:colOff>
      <xdr:row>56</xdr:row>
      <xdr:rowOff>136360</xdr:rowOff>
    </xdr:to>
    <xdr:sp macro="" textlink="">
      <xdr:nvSpPr>
        <xdr:cNvPr id="371" name="楕円 370"/>
        <xdr:cNvSpPr/>
      </xdr:nvSpPr>
      <xdr:spPr>
        <a:xfrm>
          <a:off x="10426700" y="96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57637</xdr:rowOff>
    </xdr:from>
    <xdr:ext cx="534377" cy="259045"/>
    <xdr:sp macro="" textlink="">
      <xdr:nvSpPr>
        <xdr:cNvPr id="372" name="普通建設事業費該当値テキスト"/>
        <xdr:cNvSpPr txBox="1"/>
      </xdr:nvSpPr>
      <xdr:spPr>
        <a:xfrm>
          <a:off x="10528300" y="94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99568</xdr:rowOff>
    </xdr:from>
    <xdr:to>
      <xdr:col>50</xdr:col>
      <xdr:colOff>165100</xdr:colOff>
      <xdr:row>56</xdr:row>
      <xdr:rowOff>29718</xdr:rowOff>
    </xdr:to>
    <xdr:sp macro="" textlink="">
      <xdr:nvSpPr>
        <xdr:cNvPr id="373" name="楕円 372"/>
        <xdr:cNvSpPr/>
      </xdr:nvSpPr>
      <xdr:spPr>
        <a:xfrm>
          <a:off x="9588500" y="95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46245</xdr:rowOff>
    </xdr:from>
    <xdr:ext cx="534377" cy="259045"/>
    <xdr:sp macro="" textlink="">
      <xdr:nvSpPr>
        <xdr:cNvPr id="374" name="テキスト ボックス 373"/>
        <xdr:cNvSpPr txBox="1"/>
      </xdr:nvSpPr>
      <xdr:spPr>
        <a:xfrm>
          <a:off x="9372111" y="93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98908</xdr:rowOff>
    </xdr:from>
    <xdr:to>
      <xdr:col>46</xdr:col>
      <xdr:colOff>38100</xdr:colOff>
      <xdr:row>58</xdr:row>
      <xdr:rowOff>29058</xdr:rowOff>
    </xdr:to>
    <xdr:sp macro="" textlink="">
      <xdr:nvSpPr>
        <xdr:cNvPr id="375" name="楕円 374"/>
        <xdr:cNvSpPr/>
      </xdr:nvSpPr>
      <xdr:spPr>
        <a:xfrm>
          <a:off x="8699500" y="98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20185</xdr:rowOff>
    </xdr:from>
    <xdr:ext cx="534377" cy="259045"/>
    <xdr:sp macro="" textlink="">
      <xdr:nvSpPr>
        <xdr:cNvPr id="376" name="テキスト ボックス 375"/>
        <xdr:cNvSpPr txBox="1"/>
      </xdr:nvSpPr>
      <xdr:spPr>
        <a:xfrm>
          <a:off x="8483111" y="99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137808</xdr:rowOff>
    </xdr:from>
    <xdr:to>
      <xdr:col>41</xdr:col>
      <xdr:colOff>101600</xdr:colOff>
      <xdr:row>58</xdr:row>
      <xdr:rowOff>67958</xdr:rowOff>
    </xdr:to>
    <xdr:sp macro="" textlink="">
      <xdr:nvSpPr>
        <xdr:cNvPr id="377" name="楕円 376"/>
        <xdr:cNvSpPr/>
      </xdr:nvSpPr>
      <xdr:spPr>
        <a:xfrm>
          <a:off x="7810500" y="99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59085</xdr:rowOff>
    </xdr:from>
    <xdr:ext cx="534377" cy="259045"/>
    <xdr:sp macro="" textlink="">
      <xdr:nvSpPr>
        <xdr:cNvPr id="378" name="テキスト ボックス 377"/>
        <xdr:cNvSpPr txBox="1"/>
      </xdr:nvSpPr>
      <xdr:spPr>
        <a:xfrm>
          <a:off x="7594111" y="100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115329</xdr:rowOff>
    </xdr:from>
    <xdr:to>
      <xdr:col>36</xdr:col>
      <xdr:colOff>165100</xdr:colOff>
      <xdr:row>57</xdr:row>
      <xdr:rowOff>45479</xdr:rowOff>
    </xdr:to>
    <xdr:sp macro="" textlink="">
      <xdr:nvSpPr>
        <xdr:cNvPr id="379" name="楕円 378"/>
        <xdr:cNvSpPr/>
      </xdr:nvSpPr>
      <xdr:spPr>
        <a:xfrm>
          <a:off x="6921500" y="97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62006</xdr:rowOff>
    </xdr:from>
    <xdr:ext cx="534377" cy="259045"/>
    <xdr:sp macro="" textlink="">
      <xdr:nvSpPr>
        <xdr:cNvPr id="380" name="テキスト ボックス 379"/>
        <xdr:cNvSpPr txBox="1"/>
      </xdr:nvSpPr>
      <xdr:spPr>
        <a:xfrm>
          <a:off x="6705111" y="94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35965</xdr:rowOff>
    </xdr:from>
    <xdr:to>
      <xdr:col>55</xdr:col>
      <xdr:colOff>0</xdr:colOff>
      <xdr:row>78</xdr:row>
      <xdr:rowOff>160127</xdr:rowOff>
    </xdr:to>
    <xdr:cxnSp macro="">
      <xdr:nvCxnSpPr>
        <xdr:cNvPr id="411" name="直線コネクタ 410"/>
        <xdr:cNvCxnSpPr/>
      </xdr:nvCxnSpPr>
      <xdr:spPr>
        <a:xfrm>
          <a:off x="9639300" y="13237615"/>
          <a:ext cx="838200" cy="2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35965</xdr:rowOff>
    </xdr:from>
    <xdr:to>
      <xdr:col>50</xdr:col>
      <xdr:colOff>114300</xdr:colOff>
      <xdr:row>79</xdr:row>
      <xdr:rowOff>32928</xdr:rowOff>
    </xdr:to>
    <xdr:cxnSp macro="">
      <xdr:nvCxnSpPr>
        <xdr:cNvPr id="414" name="直線コネクタ 413"/>
        <xdr:cNvCxnSpPr/>
      </xdr:nvCxnSpPr>
      <xdr:spPr>
        <a:xfrm flipV="1">
          <a:off x="8750300" y="13237615"/>
          <a:ext cx="889000" cy="33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6" name="テキスト ボックス 415"/>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32928</xdr:rowOff>
    </xdr:from>
    <xdr:to>
      <xdr:col>45</xdr:col>
      <xdr:colOff>177800</xdr:colOff>
      <xdr:row>79</xdr:row>
      <xdr:rowOff>72639</xdr:rowOff>
    </xdr:to>
    <xdr:cxnSp macro="">
      <xdr:nvCxnSpPr>
        <xdr:cNvPr id="417" name="直線コネクタ 416"/>
        <xdr:cNvCxnSpPr/>
      </xdr:nvCxnSpPr>
      <xdr:spPr>
        <a:xfrm flipV="1">
          <a:off x="7861300" y="13577478"/>
          <a:ext cx="8890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22543</xdr:rowOff>
    </xdr:from>
    <xdr:to>
      <xdr:col>41</xdr:col>
      <xdr:colOff>50800</xdr:colOff>
      <xdr:row>79</xdr:row>
      <xdr:rowOff>72639</xdr:rowOff>
    </xdr:to>
    <xdr:cxnSp macro="">
      <xdr:nvCxnSpPr>
        <xdr:cNvPr id="420" name="直線コネクタ 419"/>
        <xdr:cNvCxnSpPr/>
      </xdr:nvCxnSpPr>
      <xdr:spPr>
        <a:xfrm>
          <a:off x="6972300" y="13567093"/>
          <a:ext cx="889000" cy="5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2" name="テキスト ボックス 421"/>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109327</xdr:rowOff>
    </xdr:from>
    <xdr:to>
      <xdr:col>55</xdr:col>
      <xdr:colOff>50800</xdr:colOff>
      <xdr:row>79</xdr:row>
      <xdr:rowOff>39477</xdr:rowOff>
    </xdr:to>
    <xdr:sp macro="" textlink="">
      <xdr:nvSpPr>
        <xdr:cNvPr id="430" name="楕円 429"/>
        <xdr:cNvSpPr/>
      </xdr:nvSpPr>
      <xdr:spPr>
        <a:xfrm>
          <a:off x="10426700" y="134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24254</xdr:rowOff>
    </xdr:from>
    <xdr:ext cx="469744" cy="259045"/>
    <xdr:sp macro="" textlink="">
      <xdr:nvSpPr>
        <xdr:cNvPr id="431" name="普通建設事業費 （ うち新規整備　）該当値テキスト"/>
        <xdr:cNvSpPr txBox="1"/>
      </xdr:nvSpPr>
      <xdr:spPr>
        <a:xfrm>
          <a:off x="10528300" y="133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156615</xdr:rowOff>
    </xdr:from>
    <xdr:to>
      <xdr:col>50</xdr:col>
      <xdr:colOff>165100</xdr:colOff>
      <xdr:row>77</xdr:row>
      <xdr:rowOff>86765</xdr:rowOff>
    </xdr:to>
    <xdr:sp macro="" textlink="">
      <xdr:nvSpPr>
        <xdr:cNvPr id="432" name="楕円 431"/>
        <xdr:cNvSpPr/>
      </xdr:nvSpPr>
      <xdr:spPr>
        <a:xfrm>
          <a:off x="9588500" y="131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103291</xdr:rowOff>
    </xdr:from>
    <xdr:ext cx="534377" cy="259045"/>
    <xdr:sp macro="" textlink="">
      <xdr:nvSpPr>
        <xdr:cNvPr id="433" name="テキスト ボックス 432"/>
        <xdr:cNvSpPr txBox="1"/>
      </xdr:nvSpPr>
      <xdr:spPr>
        <a:xfrm>
          <a:off x="9372111" y="129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153578</xdr:rowOff>
    </xdr:from>
    <xdr:to>
      <xdr:col>46</xdr:col>
      <xdr:colOff>38100</xdr:colOff>
      <xdr:row>79</xdr:row>
      <xdr:rowOff>83728</xdr:rowOff>
    </xdr:to>
    <xdr:sp macro="" textlink="">
      <xdr:nvSpPr>
        <xdr:cNvPr id="434" name="楕円 433"/>
        <xdr:cNvSpPr/>
      </xdr:nvSpPr>
      <xdr:spPr>
        <a:xfrm>
          <a:off x="8699500" y="1352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74855</xdr:rowOff>
    </xdr:from>
    <xdr:ext cx="469744" cy="259045"/>
    <xdr:sp macro="" textlink="">
      <xdr:nvSpPr>
        <xdr:cNvPr id="435" name="テキスト ボックス 434"/>
        <xdr:cNvSpPr txBox="1"/>
      </xdr:nvSpPr>
      <xdr:spPr>
        <a:xfrm>
          <a:off x="8515428" y="1361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21839</xdr:rowOff>
    </xdr:from>
    <xdr:to>
      <xdr:col>41</xdr:col>
      <xdr:colOff>101600</xdr:colOff>
      <xdr:row>79</xdr:row>
      <xdr:rowOff>123439</xdr:rowOff>
    </xdr:to>
    <xdr:sp macro="" textlink="">
      <xdr:nvSpPr>
        <xdr:cNvPr id="436" name="楕円 435"/>
        <xdr:cNvSpPr/>
      </xdr:nvSpPr>
      <xdr:spPr>
        <a:xfrm>
          <a:off x="7810500" y="135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114566</xdr:rowOff>
    </xdr:from>
    <xdr:ext cx="469744" cy="259045"/>
    <xdr:sp macro="" textlink="">
      <xdr:nvSpPr>
        <xdr:cNvPr id="437" name="テキスト ボックス 436"/>
        <xdr:cNvSpPr txBox="1"/>
      </xdr:nvSpPr>
      <xdr:spPr>
        <a:xfrm>
          <a:off x="7626428" y="1365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143193</xdr:rowOff>
    </xdr:from>
    <xdr:to>
      <xdr:col>36</xdr:col>
      <xdr:colOff>165100</xdr:colOff>
      <xdr:row>79</xdr:row>
      <xdr:rowOff>73343</xdr:rowOff>
    </xdr:to>
    <xdr:sp macro="" textlink="">
      <xdr:nvSpPr>
        <xdr:cNvPr id="438" name="楕円 437"/>
        <xdr:cNvSpPr/>
      </xdr:nvSpPr>
      <xdr:spPr>
        <a:xfrm>
          <a:off x="6921500" y="135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64470</xdr:rowOff>
    </xdr:from>
    <xdr:ext cx="469744" cy="259045"/>
    <xdr:sp macro="" textlink="">
      <xdr:nvSpPr>
        <xdr:cNvPr id="439" name="テキスト ボックス 438"/>
        <xdr:cNvSpPr txBox="1"/>
      </xdr:nvSpPr>
      <xdr:spPr>
        <a:xfrm>
          <a:off x="6737428" y="1360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57747</xdr:rowOff>
    </xdr:from>
    <xdr:to>
      <xdr:col>55</xdr:col>
      <xdr:colOff>0</xdr:colOff>
      <xdr:row>96</xdr:row>
      <xdr:rowOff>96216</xdr:rowOff>
    </xdr:to>
    <xdr:cxnSp macro="">
      <xdr:nvCxnSpPr>
        <xdr:cNvPr id="468" name="直線コネクタ 467"/>
        <xdr:cNvCxnSpPr/>
      </xdr:nvCxnSpPr>
      <xdr:spPr>
        <a:xfrm flipV="1">
          <a:off x="9639300" y="16345497"/>
          <a:ext cx="838200" cy="20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9" name="普通建設事業費 （ うち更新整備　）平均値テキスト"/>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96216</xdr:rowOff>
    </xdr:from>
    <xdr:to>
      <xdr:col>50</xdr:col>
      <xdr:colOff>114300</xdr:colOff>
      <xdr:row>96</xdr:row>
      <xdr:rowOff>138151</xdr:rowOff>
    </xdr:to>
    <xdr:cxnSp macro="">
      <xdr:nvCxnSpPr>
        <xdr:cNvPr id="471" name="直線コネクタ 470"/>
        <xdr:cNvCxnSpPr/>
      </xdr:nvCxnSpPr>
      <xdr:spPr>
        <a:xfrm flipV="1">
          <a:off x="8750300" y="16555416"/>
          <a:ext cx="889000" cy="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89954</xdr:rowOff>
    </xdr:from>
    <xdr:to>
      <xdr:col>45</xdr:col>
      <xdr:colOff>177800</xdr:colOff>
      <xdr:row>96</xdr:row>
      <xdr:rowOff>138151</xdr:rowOff>
    </xdr:to>
    <xdr:cxnSp macro="">
      <xdr:nvCxnSpPr>
        <xdr:cNvPr id="474" name="直線コネクタ 473"/>
        <xdr:cNvCxnSpPr/>
      </xdr:nvCxnSpPr>
      <xdr:spPr>
        <a:xfrm>
          <a:off x="7861300" y="16549154"/>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31445</xdr:rowOff>
    </xdr:from>
    <xdr:to>
      <xdr:col>41</xdr:col>
      <xdr:colOff>50800</xdr:colOff>
      <xdr:row>96</xdr:row>
      <xdr:rowOff>89954</xdr:rowOff>
    </xdr:to>
    <xdr:cxnSp macro="">
      <xdr:nvCxnSpPr>
        <xdr:cNvPr id="477" name="直線コネクタ 476"/>
        <xdr:cNvCxnSpPr/>
      </xdr:nvCxnSpPr>
      <xdr:spPr>
        <a:xfrm>
          <a:off x="6972300" y="16490645"/>
          <a:ext cx="889000" cy="5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9" name="テキスト ボックス 478"/>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1" name="テキスト ボックス 480"/>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6947</xdr:rowOff>
    </xdr:from>
    <xdr:to>
      <xdr:col>55</xdr:col>
      <xdr:colOff>50800</xdr:colOff>
      <xdr:row>95</xdr:row>
      <xdr:rowOff>108547</xdr:rowOff>
    </xdr:to>
    <xdr:sp macro="" textlink="">
      <xdr:nvSpPr>
        <xdr:cNvPr id="487" name="楕円 486"/>
        <xdr:cNvSpPr/>
      </xdr:nvSpPr>
      <xdr:spPr>
        <a:xfrm>
          <a:off x="10426700" y="162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29824</xdr:rowOff>
    </xdr:from>
    <xdr:ext cx="534377" cy="259045"/>
    <xdr:sp macro="" textlink="">
      <xdr:nvSpPr>
        <xdr:cNvPr id="488" name="普通建設事業費 （ うち更新整備　）該当値テキスト"/>
        <xdr:cNvSpPr txBox="1"/>
      </xdr:nvSpPr>
      <xdr:spPr>
        <a:xfrm>
          <a:off x="10528300" y="161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45416</xdr:rowOff>
    </xdr:from>
    <xdr:to>
      <xdr:col>50</xdr:col>
      <xdr:colOff>165100</xdr:colOff>
      <xdr:row>96</xdr:row>
      <xdr:rowOff>147016</xdr:rowOff>
    </xdr:to>
    <xdr:sp macro="" textlink="">
      <xdr:nvSpPr>
        <xdr:cNvPr id="489" name="楕円 488"/>
        <xdr:cNvSpPr/>
      </xdr:nvSpPr>
      <xdr:spPr>
        <a:xfrm>
          <a:off x="9588500" y="165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163543</xdr:rowOff>
    </xdr:from>
    <xdr:ext cx="534377" cy="259045"/>
    <xdr:sp macro="" textlink="">
      <xdr:nvSpPr>
        <xdr:cNvPr id="490" name="テキスト ボックス 489"/>
        <xdr:cNvSpPr txBox="1"/>
      </xdr:nvSpPr>
      <xdr:spPr>
        <a:xfrm>
          <a:off x="9372111" y="162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87351</xdr:rowOff>
    </xdr:from>
    <xdr:to>
      <xdr:col>46</xdr:col>
      <xdr:colOff>38100</xdr:colOff>
      <xdr:row>97</xdr:row>
      <xdr:rowOff>17501</xdr:rowOff>
    </xdr:to>
    <xdr:sp macro="" textlink="">
      <xdr:nvSpPr>
        <xdr:cNvPr id="491" name="楕円 490"/>
        <xdr:cNvSpPr/>
      </xdr:nvSpPr>
      <xdr:spPr>
        <a:xfrm>
          <a:off x="8699500" y="165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34028</xdr:rowOff>
    </xdr:from>
    <xdr:ext cx="534377" cy="259045"/>
    <xdr:sp macro="" textlink="">
      <xdr:nvSpPr>
        <xdr:cNvPr id="492" name="テキスト ボックス 491"/>
        <xdr:cNvSpPr txBox="1"/>
      </xdr:nvSpPr>
      <xdr:spPr>
        <a:xfrm>
          <a:off x="8483111" y="1632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39154</xdr:rowOff>
    </xdr:from>
    <xdr:to>
      <xdr:col>41</xdr:col>
      <xdr:colOff>101600</xdr:colOff>
      <xdr:row>96</xdr:row>
      <xdr:rowOff>140754</xdr:rowOff>
    </xdr:to>
    <xdr:sp macro="" textlink="">
      <xdr:nvSpPr>
        <xdr:cNvPr id="493" name="楕円 492"/>
        <xdr:cNvSpPr/>
      </xdr:nvSpPr>
      <xdr:spPr>
        <a:xfrm>
          <a:off x="7810500" y="164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157281</xdr:rowOff>
    </xdr:from>
    <xdr:ext cx="534377" cy="259045"/>
    <xdr:sp macro="" textlink="">
      <xdr:nvSpPr>
        <xdr:cNvPr id="494" name="テキスト ボックス 493"/>
        <xdr:cNvSpPr txBox="1"/>
      </xdr:nvSpPr>
      <xdr:spPr>
        <a:xfrm>
          <a:off x="7594111" y="162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152095</xdr:rowOff>
    </xdr:from>
    <xdr:to>
      <xdr:col>36</xdr:col>
      <xdr:colOff>165100</xdr:colOff>
      <xdr:row>96</xdr:row>
      <xdr:rowOff>82245</xdr:rowOff>
    </xdr:to>
    <xdr:sp macro="" textlink="">
      <xdr:nvSpPr>
        <xdr:cNvPr id="495" name="楕円 494"/>
        <xdr:cNvSpPr/>
      </xdr:nvSpPr>
      <xdr:spPr>
        <a:xfrm>
          <a:off x="6921500" y="164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98772</xdr:rowOff>
    </xdr:from>
    <xdr:ext cx="534377" cy="259045"/>
    <xdr:sp macro="" textlink="">
      <xdr:nvSpPr>
        <xdr:cNvPr id="496" name="テキスト ボックス 495"/>
        <xdr:cNvSpPr txBox="1"/>
      </xdr:nvSpPr>
      <xdr:spPr>
        <a:xfrm>
          <a:off x="6705111" y="162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44341</xdr:rowOff>
    </xdr:from>
    <xdr:to>
      <xdr:col>85</xdr:col>
      <xdr:colOff>127000</xdr:colOff>
      <xdr:row>39</xdr:row>
      <xdr:rowOff>48260</xdr:rowOff>
    </xdr:to>
    <xdr:cxnSp macro="">
      <xdr:nvCxnSpPr>
        <xdr:cNvPr id="527" name="直線コネクタ 526"/>
        <xdr:cNvCxnSpPr/>
      </xdr:nvCxnSpPr>
      <xdr:spPr>
        <a:xfrm flipV="1">
          <a:off x="15481300" y="6730891"/>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32748</xdr:rowOff>
    </xdr:from>
    <xdr:to>
      <xdr:col>81</xdr:col>
      <xdr:colOff>50800</xdr:colOff>
      <xdr:row>39</xdr:row>
      <xdr:rowOff>48260</xdr:rowOff>
    </xdr:to>
    <xdr:cxnSp macro="">
      <xdr:nvCxnSpPr>
        <xdr:cNvPr id="530" name="直線コネクタ 529"/>
        <xdr:cNvCxnSpPr/>
      </xdr:nvCxnSpPr>
      <xdr:spPr>
        <a:xfrm>
          <a:off x="14592300" y="671929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98878</xdr:rowOff>
    </xdr:from>
    <xdr:to>
      <xdr:col>76</xdr:col>
      <xdr:colOff>114300</xdr:colOff>
      <xdr:row>39</xdr:row>
      <xdr:rowOff>32748</xdr:rowOff>
    </xdr:to>
    <xdr:cxnSp macro="">
      <xdr:nvCxnSpPr>
        <xdr:cNvPr id="533" name="直線コネクタ 532"/>
        <xdr:cNvCxnSpPr/>
      </xdr:nvCxnSpPr>
      <xdr:spPr>
        <a:xfrm>
          <a:off x="13703300" y="6613978"/>
          <a:ext cx="889000" cy="10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89735</xdr:rowOff>
    </xdr:from>
    <xdr:to>
      <xdr:col>71</xdr:col>
      <xdr:colOff>177800</xdr:colOff>
      <xdr:row>38</xdr:row>
      <xdr:rowOff>98878</xdr:rowOff>
    </xdr:to>
    <xdr:cxnSp macro="">
      <xdr:nvCxnSpPr>
        <xdr:cNvPr id="536" name="直線コネクタ 535"/>
        <xdr:cNvCxnSpPr/>
      </xdr:nvCxnSpPr>
      <xdr:spPr>
        <a:xfrm>
          <a:off x="12814300" y="660483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24056</xdr:rowOff>
    </xdr:from>
    <xdr:ext cx="378565" cy="259045"/>
    <xdr:sp macro="" textlink="">
      <xdr:nvSpPr>
        <xdr:cNvPr id="538" name="テキスト ボックス 537"/>
        <xdr:cNvSpPr txBox="1"/>
      </xdr:nvSpPr>
      <xdr:spPr>
        <a:xfrm>
          <a:off x="13514017" y="671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9" name="フローチャート: 判断 538"/>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0" name="テキスト ボックス 539"/>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164991</xdr:rowOff>
    </xdr:from>
    <xdr:to>
      <xdr:col>85</xdr:col>
      <xdr:colOff>177800</xdr:colOff>
      <xdr:row>39</xdr:row>
      <xdr:rowOff>95141</xdr:rowOff>
    </xdr:to>
    <xdr:sp macro="" textlink="">
      <xdr:nvSpPr>
        <xdr:cNvPr id="546" name="楕円 545"/>
        <xdr:cNvSpPr/>
      </xdr:nvSpPr>
      <xdr:spPr>
        <a:xfrm>
          <a:off x="162687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79918</xdr:rowOff>
    </xdr:from>
    <xdr:ext cx="378565" cy="259045"/>
    <xdr:sp macro="" textlink="">
      <xdr:nvSpPr>
        <xdr:cNvPr id="547" name="災害復旧事業費該当値テキスト"/>
        <xdr:cNvSpPr txBox="1"/>
      </xdr:nvSpPr>
      <xdr:spPr>
        <a:xfrm>
          <a:off x="16370300" y="6595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168910</xdr:rowOff>
    </xdr:from>
    <xdr:to>
      <xdr:col>81</xdr:col>
      <xdr:colOff>101600</xdr:colOff>
      <xdr:row>39</xdr:row>
      <xdr:rowOff>99060</xdr:rowOff>
    </xdr:to>
    <xdr:sp macro="" textlink="">
      <xdr:nvSpPr>
        <xdr:cNvPr id="548" name="楕円 547"/>
        <xdr:cNvSpPr/>
      </xdr:nvSpPr>
      <xdr:spPr>
        <a:xfrm>
          <a:off x="15430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90187</xdr:rowOff>
    </xdr:from>
    <xdr:ext cx="378565" cy="259045"/>
    <xdr:sp macro="" textlink="">
      <xdr:nvSpPr>
        <xdr:cNvPr id="549" name="テキスト ボックス 548"/>
        <xdr:cNvSpPr txBox="1"/>
      </xdr:nvSpPr>
      <xdr:spPr>
        <a:xfrm>
          <a:off x="15292017" y="677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153398</xdr:rowOff>
    </xdr:from>
    <xdr:to>
      <xdr:col>76</xdr:col>
      <xdr:colOff>165100</xdr:colOff>
      <xdr:row>39</xdr:row>
      <xdr:rowOff>83548</xdr:rowOff>
    </xdr:to>
    <xdr:sp macro="" textlink="">
      <xdr:nvSpPr>
        <xdr:cNvPr id="550" name="楕円 549"/>
        <xdr:cNvSpPr/>
      </xdr:nvSpPr>
      <xdr:spPr>
        <a:xfrm>
          <a:off x="14541500" y="66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74675</xdr:rowOff>
    </xdr:from>
    <xdr:ext cx="378565" cy="259045"/>
    <xdr:sp macro="" textlink="">
      <xdr:nvSpPr>
        <xdr:cNvPr id="551" name="テキスト ボックス 550"/>
        <xdr:cNvSpPr txBox="1"/>
      </xdr:nvSpPr>
      <xdr:spPr>
        <a:xfrm>
          <a:off x="14403017" y="6761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48078</xdr:rowOff>
    </xdr:from>
    <xdr:to>
      <xdr:col>72</xdr:col>
      <xdr:colOff>38100</xdr:colOff>
      <xdr:row>38</xdr:row>
      <xdr:rowOff>149678</xdr:rowOff>
    </xdr:to>
    <xdr:sp macro="" textlink="">
      <xdr:nvSpPr>
        <xdr:cNvPr id="552" name="楕円 551"/>
        <xdr:cNvSpPr/>
      </xdr:nvSpPr>
      <xdr:spPr>
        <a:xfrm>
          <a:off x="13652500" y="65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166205</xdr:rowOff>
    </xdr:from>
    <xdr:ext cx="469744" cy="259045"/>
    <xdr:sp macro="" textlink="">
      <xdr:nvSpPr>
        <xdr:cNvPr id="553" name="テキスト ボックス 552"/>
        <xdr:cNvSpPr txBox="1"/>
      </xdr:nvSpPr>
      <xdr:spPr>
        <a:xfrm>
          <a:off x="13468428" y="63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38935</xdr:rowOff>
    </xdr:from>
    <xdr:to>
      <xdr:col>67</xdr:col>
      <xdr:colOff>101600</xdr:colOff>
      <xdr:row>38</xdr:row>
      <xdr:rowOff>140535</xdr:rowOff>
    </xdr:to>
    <xdr:sp macro="" textlink="">
      <xdr:nvSpPr>
        <xdr:cNvPr id="554" name="楕円 553"/>
        <xdr:cNvSpPr/>
      </xdr:nvSpPr>
      <xdr:spPr>
        <a:xfrm>
          <a:off x="12763500" y="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131662</xdr:rowOff>
    </xdr:from>
    <xdr:ext cx="469744" cy="259045"/>
    <xdr:sp macro="" textlink="">
      <xdr:nvSpPr>
        <xdr:cNvPr id="555" name="テキスト ボックス 554"/>
        <xdr:cNvSpPr txBox="1"/>
      </xdr:nvSpPr>
      <xdr:spPr>
        <a:xfrm>
          <a:off x="12579428" y="664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78854</xdr:rowOff>
    </xdr:from>
    <xdr:to>
      <xdr:col>85</xdr:col>
      <xdr:colOff>127000</xdr:colOff>
      <xdr:row>74</xdr:row>
      <xdr:rowOff>116536</xdr:rowOff>
    </xdr:to>
    <xdr:cxnSp macro="">
      <xdr:nvCxnSpPr>
        <xdr:cNvPr id="633" name="直線コネクタ 632"/>
        <xdr:cNvCxnSpPr/>
      </xdr:nvCxnSpPr>
      <xdr:spPr>
        <a:xfrm flipV="1">
          <a:off x="15481300" y="12766154"/>
          <a:ext cx="838200" cy="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4" name="公債費平均値テキスト"/>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116536</xdr:rowOff>
    </xdr:from>
    <xdr:to>
      <xdr:col>81</xdr:col>
      <xdr:colOff>50800</xdr:colOff>
      <xdr:row>74</xdr:row>
      <xdr:rowOff>127165</xdr:rowOff>
    </xdr:to>
    <xdr:cxnSp macro="">
      <xdr:nvCxnSpPr>
        <xdr:cNvPr id="636" name="直線コネクタ 635"/>
        <xdr:cNvCxnSpPr/>
      </xdr:nvCxnSpPr>
      <xdr:spPr>
        <a:xfrm flipV="1">
          <a:off x="14592300" y="12803836"/>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8" name="テキスト ボックス 637"/>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127165</xdr:rowOff>
    </xdr:from>
    <xdr:to>
      <xdr:col>76</xdr:col>
      <xdr:colOff>114300</xdr:colOff>
      <xdr:row>74</xdr:row>
      <xdr:rowOff>169628</xdr:rowOff>
    </xdr:to>
    <xdr:cxnSp macro="">
      <xdr:nvCxnSpPr>
        <xdr:cNvPr id="639" name="直線コネクタ 638"/>
        <xdr:cNvCxnSpPr/>
      </xdr:nvCxnSpPr>
      <xdr:spPr>
        <a:xfrm flipV="1">
          <a:off x="13703300" y="12814465"/>
          <a:ext cx="8890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1" name="テキスト ボックス 640"/>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169628</xdr:rowOff>
    </xdr:from>
    <xdr:to>
      <xdr:col>71</xdr:col>
      <xdr:colOff>177800</xdr:colOff>
      <xdr:row>75</xdr:row>
      <xdr:rowOff>31153</xdr:rowOff>
    </xdr:to>
    <xdr:cxnSp macro="">
      <xdr:nvCxnSpPr>
        <xdr:cNvPr id="642" name="直線コネクタ 641"/>
        <xdr:cNvCxnSpPr/>
      </xdr:nvCxnSpPr>
      <xdr:spPr>
        <a:xfrm flipV="1">
          <a:off x="12814300" y="12856928"/>
          <a:ext cx="889000" cy="3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4" name="テキスト ボックス 643"/>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5" name="フローチャート: 判断 644"/>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6" name="テキスト ボックス 645"/>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28054</xdr:rowOff>
    </xdr:from>
    <xdr:to>
      <xdr:col>85</xdr:col>
      <xdr:colOff>177800</xdr:colOff>
      <xdr:row>74</xdr:row>
      <xdr:rowOff>129654</xdr:rowOff>
    </xdr:to>
    <xdr:sp macro="" textlink="">
      <xdr:nvSpPr>
        <xdr:cNvPr id="652" name="楕円 651"/>
        <xdr:cNvSpPr/>
      </xdr:nvSpPr>
      <xdr:spPr>
        <a:xfrm>
          <a:off x="16268700" y="127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50931</xdr:rowOff>
    </xdr:from>
    <xdr:ext cx="534377" cy="259045"/>
    <xdr:sp macro="" textlink="">
      <xdr:nvSpPr>
        <xdr:cNvPr id="653" name="公債費該当値テキスト"/>
        <xdr:cNvSpPr txBox="1"/>
      </xdr:nvSpPr>
      <xdr:spPr>
        <a:xfrm>
          <a:off x="16370300" y="125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65736</xdr:rowOff>
    </xdr:from>
    <xdr:to>
      <xdr:col>81</xdr:col>
      <xdr:colOff>101600</xdr:colOff>
      <xdr:row>74</xdr:row>
      <xdr:rowOff>167336</xdr:rowOff>
    </xdr:to>
    <xdr:sp macro="" textlink="">
      <xdr:nvSpPr>
        <xdr:cNvPr id="654" name="楕円 653"/>
        <xdr:cNvSpPr/>
      </xdr:nvSpPr>
      <xdr:spPr>
        <a:xfrm>
          <a:off x="15430500" y="127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12413</xdr:rowOff>
    </xdr:from>
    <xdr:ext cx="534377" cy="259045"/>
    <xdr:sp macro="" textlink="">
      <xdr:nvSpPr>
        <xdr:cNvPr id="655" name="テキスト ボックス 654"/>
        <xdr:cNvSpPr txBox="1"/>
      </xdr:nvSpPr>
      <xdr:spPr>
        <a:xfrm>
          <a:off x="15214111" y="1252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76365</xdr:rowOff>
    </xdr:from>
    <xdr:to>
      <xdr:col>76</xdr:col>
      <xdr:colOff>165100</xdr:colOff>
      <xdr:row>75</xdr:row>
      <xdr:rowOff>6515</xdr:rowOff>
    </xdr:to>
    <xdr:sp macro="" textlink="">
      <xdr:nvSpPr>
        <xdr:cNvPr id="656" name="楕円 655"/>
        <xdr:cNvSpPr/>
      </xdr:nvSpPr>
      <xdr:spPr>
        <a:xfrm>
          <a:off x="14541500" y="127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23042</xdr:rowOff>
    </xdr:from>
    <xdr:ext cx="534377" cy="259045"/>
    <xdr:sp macro="" textlink="">
      <xdr:nvSpPr>
        <xdr:cNvPr id="657" name="テキスト ボックス 656"/>
        <xdr:cNvSpPr txBox="1"/>
      </xdr:nvSpPr>
      <xdr:spPr>
        <a:xfrm>
          <a:off x="14325111" y="125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118828</xdr:rowOff>
    </xdr:from>
    <xdr:to>
      <xdr:col>72</xdr:col>
      <xdr:colOff>38100</xdr:colOff>
      <xdr:row>75</xdr:row>
      <xdr:rowOff>48978</xdr:rowOff>
    </xdr:to>
    <xdr:sp macro="" textlink="">
      <xdr:nvSpPr>
        <xdr:cNvPr id="658" name="楕円 657"/>
        <xdr:cNvSpPr/>
      </xdr:nvSpPr>
      <xdr:spPr>
        <a:xfrm>
          <a:off x="13652500" y="128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40105</xdr:rowOff>
    </xdr:from>
    <xdr:ext cx="534377" cy="259045"/>
    <xdr:sp macro="" textlink="">
      <xdr:nvSpPr>
        <xdr:cNvPr id="659" name="テキスト ボックス 658"/>
        <xdr:cNvSpPr txBox="1"/>
      </xdr:nvSpPr>
      <xdr:spPr>
        <a:xfrm>
          <a:off x="13436111" y="128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151803</xdr:rowOff>
    </xdr:from>
    <xdr:to>
      <xdr:col>67</xdr:col>
      <xdr:colOff>101600</xdr:colOff>
      <xdr:row>75</xdr:row>
      <xdr:rowOff>81953</xdr:rowOff>
    </xdr:to>
    <xdr:sp macro="" textlink="">
      <xdr:nvSpPr>
        <xdr:cNvPr id="660" name="楕円 659"/>
        <xdr:cNvSpPr/>
      </xdr:nvSpPr>
      <xdr:spPr>
        <a:xfrm>
          <a:off x="12763500" y="128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98480</xdr:rowOff>
    </xdr:from>
    <xdr:ext cx="534377" cy="259045"/>
    <xdr:sp macro="" textlink="">
      <xdr:nvSpPr>
        <xdr:cNvPr id="661" name="テキスト ボックス 660"/>
        <xdr:cNvSpPr txBox="1"/>
      </xdr:nvSpPr>
      <xdr:spPr>
        <a:xfrm>
          <a:off x="12547111" y="126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158477</xdr:rowOff>
    </xdr:from>
    <xdr:to>
      <xdr:col>85</xdr:col>
      <xdr:colOff>127000</xdr:colOff>
      <xdr:row>98</xdr:row>
      <xdr:rowOff>170480</xdr:rowOff>
    </xdr:to>
    <xdr:cxnSp macro="">
      <xdr:nvCxnSpPr>
        <xdr:cNvPr id="692" name="直線コネクタ 691"/>
        <xdr:cNvCxnSpPr/>
      </xdr:nvCxnSpPr>
      <xdr:spPr>
        <a:xfrm>
          <a:off x="15481300" y="16960577"/>
          <a:ext cx="8382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3" name="積立金平均値テキスト"/>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158477</xdr:rowOff>
    </xdr:from>
    <xdr:to>
      <xdr:col>81</xdr:col>
      <xdr:colOff>50800</xdr:colOff>
      <xdr:row>99</xdr:row>
      <xdr:rowOff>50709</xdr:rowOff>
    </xdr:to>
    <xdr:cxnSp macro="">
      <xdr:nvCxnSpPr>
        <xdr:cNvPr id="695" name="直線コネクタ 694"/>
        <xdr:cNvCxnSpPr/>
      </xdr:nvCxnSpPr>
      <xdr:spPr>
        <a:xfrm flipV="1">
          <a:off x="14592300" y="1696057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7" name="テキスト ボックス 696"/>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22690</xdr:rowOff>
    </xdr:from>
    <xdr:to>
      <xdr:col>76</xdr:col>
      <xdr:colOff>114300</xdr:colOff>
      <xdr:row>99</xdr:row>
      <xdr:rowOff>50709</xdr:rowOff>
    </xdr:to>
    <xdr:cxnSp macro="">
      <xdr:nvCxnSpPr>
        <xdr:cNvPr id="698" name="直線コネクタ 697"/>
        <xdr:cNvCxnSpPr/>
      </xdr:nvCxnSpPr>
      <xdr:spPr>
        <a:xfrm>
          <a:off x="13703300" y="16653340"/>
          <a:ext cx="889000" cy="37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0" name="テキスト ボックス 699"/>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22690</xdr:rowOff>
    </xdr:from>
    <xdr:to>
      <xdr:col>71</xdr:col>
      <xdr:colOff>177800</xdr:colOff>
      <xdr:row>98</xdr:row>
      <xdr:rowOff>163833</xdr:rowOff>
    </xdr:to>
    <xdr:cxnSp macro="">
      <xdr:nvCxnSpPr>
        <xdr:cNvPr id="701" name="直線コネクタ 700"/>
        <xdr:cNvCxnSpPr/>
      </xdr:nvCxnSpPr>
      <xdr:spPr>
        <a:xfrm flipV="1">
          <a:off x="12814300" y="16653340"/>
          <a:ext cx="889000" cy="3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3" name="テキスト ボックス 702"/>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4" name="フローチャート: 判断 703"/>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5" name="テキスト ボックス 704"/>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119680</xdr:rowOff>
    </xdr:from>
    <xdr:to>
      <xdr:col>85</xdr:col>
      <xdr:colOff>177800</xdr:colOff>
      <xdr:row>99</xdr:row>
      <xdr:rowOff>49830</xdr:rowOff>
    </xdr:to>
    <xdr:sp macro="" textlink="">
      <xdr:nvSpPr>
        <xdr:cNvPr id="711" name="楕円 710"/>
        <xdr:cNvSpPr/>
      </xdr:nvSpPr>
      <xdr:spPr>
        <a:xfrm>
          <a:off x="16268700" y="169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34607</xdr:rowOff>
    </xdr:from>
    <xdr:ext cx="469744" cy="259045"/>
    <xdr:sp macro="" textlink="">
      <xdr:nvSpPr>
        <xdr:cNvPr id="712" name="積立金該当値テキスト"/>
        <xdr:cNvSpPr txBox="1"/>
      </xdr:nvSpPr>
      <xdr:spPr>
        <a:xfrm>
          <a:off x="16370300" y="168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107677</xdr:rowOff>
    </xdr:from>
    <xdr:to>
      <xdr:col>81</xdr:col>
      <xdr:colOff>101600</xdr:colOff>
      <xdr:row>99</xdr:row>
      <xdr:rowOff>37827</xdr:rowOff>
    </xdr:to>
    <xdr:sp macro="" textlink="">
      <xdr:nvSpPr>
        <xdr:cNvPr id="713" name="楕円 712"/>
        <xdr:cNvSpPr/>
      </xdr:nvSpPr>
      <xdr:spPr>
        <a:xfrm>
          <a:off x="15430500" y="169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28954</xdr:rowOff>
    </xdr:from>
    <xdr:ext cx="469744" cy="259045"/>
    <xdr:sp macro="" textlink="">
      <xdr:nvSpPr>
        <xdr:cNvPr id="714" name="テキスト ボックス 713"/>
        <xdr:cNvSpPr txBox="1"/>
      </xdr:nvSpPr>
      <xdr:spPr>
        <a:xfrm>
          <a:off x="15246428" y="170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171359</xdr:rowOff>
    </xdr:from>
    <xdr:to>
      <xdr:col>76</xdr:col>
      <xdr:colOff>165100</xdr:colOff>
      <xdr:row>99</xdr:row>
      <xdr:rowOff>101509</xdr:rowOff>
    </xdr:to>
    <xdr:sp macro="" textlink="">
      <xdr:nvSpPr>
        <xdr:cNvPr id="715" name="楕円 714"/>
        <xdr:cNvSpPr/>
      </xdr:nvSpPr>
      <xdr:spPr>
        <a:xfrm>
          <a:off x="14541500" y="1697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92636</xdr:rowOff>
    </xdr:from>
    <xdr:ext cx="469744" cy="259045"/>
    <xdr:sp macro="" textlink="">
      <xdr:nvSpPr>
        <xdr:cNvPr id="716" name="テキスト ボックス 715"/>
        <xdr:cNvSpPr txBox="1"/>
      </xdr:nvSpPr>
      <xdr:spPr>
        <a:xfrm>
          <a:off x="14357428" y="1706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143340</xdr:rowOff>
    </xdr:from>
    <xdr:to>
      <xdr:col>72</xdr:col>
      <xdr:colOff>38100</xdr:colOff>
      <xdr:row>97</xdr:row>
      <xdr:rowOff>73490</xdr:rowOff>
    </xdr:to>
    <xdr:sp macro="" textlink="">
      <xdr:nvSpPr>
        <xdr:cNvPr id="717" name="楕円 716"/>
        <xdr:cNvSpPr/>
      </xdr:nvSpPr>
      <xdr:spPr>
        <a:xfrm>
          <a:off x="13652500" y="16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90017</xdr:rowOff>
    </xdr:from>
    <xdr:ext cx="534377" cy="259045"/>
    <xdr:sp macro="" textlink="">
      <xdr:nvSpPr>
        <xdr:cNvPr id="718" name="テキスト ボックス 717"/>
        <xdr:cNvSpPr txBox="1"/>
      </xdr:nvSpPr>
      <xdr:spPr>
        <a:xfrm>
          <a:off x="13436111" y="163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113033</xdr:rowOff>
    </xdr:from>
    <xdr:to>
      <xdr:col>67</xdr:col>
      <xdr:colOff>101600</xdr:colOff>
      <xdr:row>99</xdr:row>
      <xdr:rowOff>43183</xdr:rowOff>
    </xdr:to>
    <xdr:sp macro="" textlink="">
      <xdr:nvSpPr>
        <xdr:cNvPr id="719" name="楕円 718"/>
        <xdr:cNvSpPr/>
      </xdr:nvSpPr>
      <xdr:spPr>
        <a:xfrm>
          <a:off x="12763500" y="1691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34310</xdr:rowOff>
    </xdr:from>
    <xdr:ext cx="469744" cy="259045"/>
    <xdr:sp macro="" textlink="">
      <xdr:nvSpPr>
        <xdr:cNvPr id="720" name="テキスト ボックス 719"/>
        <xdr:cNvSpPr txBox="1"/>
      </xdr:nvSpPr>
      <xdr:spPr>
        <a:xfrm>
          <a:off x="12579428" y="1700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83856</xdr:rowOff>
    </xdr:from>
    <xdr:to>
      <xdr:col>116</xdr:col>
      <xdr:colOff>63500</xdr:colOff>
      <xdr:row>38</xdr:row>
      <xdr:rowOff>96429</xdr:rowOff>
    </xdr:to>
    <xdr:cxnSp macro="">
      <xdr:nvCxnSpPr>
        <xdr:cNvPr id="751" name="直線コネクタ 750"/>
        <xdr:cNvCxnSpPr/>
      </xdr:nvCxnSpPr>
      <xdr:spPr>
        <a:xfrm>
          <a:off x="21323300" y="6427506"/>
          <a:ext cx="8382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2" name="投資及び出資金平均値テキスト"/>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60996</xdr:rowOff>
    </xdr:from>
    <xdr:to>
      <xdr:col>111</xdr:col>
      <xdr:colOff>177800</xdr:colOff>
      <xdr:row>37</xdr:row>
      <xdr:rowOff>83856</xdr:rowOff>
    </xdr:to>
    <xdr:cxnSp macro="">
      <xdr:nvCxnSpPr>
        <xdr:cNvPr id="754" name="直線コネクタ 753"/>
        <xdr:cNvCxnSpPr/>
      </xdr:nvCxnSpPr>
      <xdr:spPr>
        <a:xfrm>
          <a:off x="20434300" y="6233196"/>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6" name="テキスト ボックス 755"/>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60996</xdr:rowOff>
    </xdr:from>
    <xdr:to>
      <xdr:col>107</xdr:col>
      <xdr:colOff>50800</xdr:colOff>
      <xdr:row>37</xdr:row>
      <xdr:rowOff>91694</xdr:rowOff>
    </xdr:to>
    <xdr:cxnSp macro="">
      <xdr:nvCxnSpPr>
        <xdr:cNvPr id="757" name="直線コネクタ 756"/>
        <xdr:cNvCxnSpPr/>
      </xdr:nvCxnSpPr>
      <xdr:spPr>
        <a:xfrm flipV="1">
          <a:off x="19545300" y="6233196"/>
          <a:ext cx="889000" cy="20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9" name="テキスト ボックス 758"/>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59037</xdr:rowOff>
    </xdr:from>
    <xdr:to>
      <xdr:col>102</xdr:col>
      <xdr:colOff>114300</xdr:colOff>
      <xdr:row>37</xdr:row>
      <xdr:rowOff>91694</xdr:rowOff>
    </xdr:to>
    <xdr:cxnSp macro="">
      <xdr:nvCxnSpPr>
        <xdr:cNvPr id="760" name="直線コネクタ 759"/>
        <xdr:cNvCxnSpPr/>
      </xdr:nvCxnSpPr>
      <xdr:spPr>
        <a:xfrm>
          <a:off x="18656300" y="6231237"/>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2" name="テキスト ボックス 761"/>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3" name="フローチャート: 判断 762"/>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4" name="テキスト ボックス 763"/>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45629</xdr:rowOff>
    </xdr:from>
    <xdr:to>
      <xdr:col>116</xdr:col>
      <xdr:colOff>114300</xdr:colOff>
      <xdr:row>38</xdr:row>
      <xdr:rowOff>147229</xdr:rowOff>
    </xdr:to>
    <xdr:sp macro="" textlink="">
      <xdr:nvSpPr>
        <xdr:cNvPr id="770" name="楕円 769"/>
        <xdr:cNvSpPr/>
      </xdr:nvSpPr>
      <xdr:spPr>
        <a:xfrm>
          <a:off x="22110700" y="65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24056</xdr:rowOff>
    </xdr:from>
    <xdr:ext cx="469744" cy="259045"/>
    <xdr:sp macro="" textlink="">
      <xdr:nvSpPr>
        <xdr:cNvPr id="771" name="投資及び出資金該当値テキスト"/>
        <xdr:cNvSpPr txBox="1"/>
      </xdr:nvSpPr>
      <xdr:spPr>
        <a:xfrm>
          <a:off x="22212300" y="653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33056</xdr:rowOff>
    </xdr:from>
    <xdr:to>
      <xdr:col>112</xdr:col>
      <xdr:colOff>38100</xdr:colOff>
      <xdr:row>37</xdr:row>
      <xdr:rowOff>134656</xdr:rowOff>
    </xdr:to>
    <xdr:sp macro="" textlink="">
      <xdr:nvSpPr>
        <xdr:cNvPr id="772" name="楕円 771"/>
        <xdr:cNvSpPr/>
      </xdr:nvSpPr>
      <xdr:spPr>
        <a:xfrm>
          <a:off x="21272500" y="63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125783</xdr:rowOff>
    </xdr:from>
    <xdr:ext cx="469744" cy="259045"/>
    <xdr:sp macro="" textlink="">
      <xdr:nvSpPr>
        <xdr:cNvPr id="773" name="テキスト ボックス 772"/>
        <xdr:cNvSpPr txBox="1"/>
      </xdr:nvSpPr>
      <xdr:spPr>
        <a:xfrm>
          <a:off x="21088428" y="64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10196</xdr:rowOff>
    </xdr:from>
    <xdr:to>
      <xdr:col>107</xdr:col>
      <xdr:colOff>101600</xdr:colOff>
      <xdr:row>36</xdr:row>
      <xdr:rowOff>111796</xdr:rowOff>
    </xdr:to>
    <xdr:sp macro="" textlink="">
      <xdr:nvSpPr>
        <xdr:cNvPr id="774" name="楕円 773"/>
        <xdr:cNvSpPr/>
      </xdr:nvSpPr>
      <xdr:spPr>
        <a:xfrm>
          <a:off x="20383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128323</xdr:rowOff>
    </xdr:from>
    <xdr:ext cx="469744" cy="259045"/>
    <xdr:sp macro="" textlink="">
      <xdr:nvSpPr>
        <xdr:cNvPr id="775" name="テキスト ボックス 774"/>
        <xdr:cNvSpPr txBox="1"/>
      </xdr:nvSpPr>
      <xdr:spPr>
        <a:xfrm>
          <a:off x="20199428" y="59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40894</xdr:rowOff>
    </xdr:from>
    <xdr:to>
      <xdr:col>102</xdr:col>
      <xdr:colOff>165100</xdr:colOff>
      <xdr:row>37</xdr:row>
      <xdr:rowOff>142494</xdr:rowOff>
    </xdr:to>
    <xdr:sp macro="" textlink="">
      <xdr:nvSpPr>
        <xdr:cNvPr id="776" name="楕円 775"/>
        <xdr:cNvSpPr/>
      </xdr:nvSpPr>
      <xdr:spPr>
        <a:xfrm>
          <a:off x="19494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133621</xdr:rowOff>
    </xdr:from>
    <xdr:ext cx="469744" cy="259045"/>
    <xdr:sp macro="" textlink="">
      <xdr:nvSpPr>
        <xdr:cNvPr id="777" name="テキスト ボックス 776"/>
        <xdr:cNvSpPr txBox="1"/>
      </xdr:nvSpPr>
      <xdr:spPr>
        <a:xfrm>
          <a:off x="19310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8237</xdr:rowOff>
    </xdr:from>
    <xdr:to>
      <xdr:col>98</xdr:col>
      <xdr:colOff>38100</xdr:colOff>
      <xdr:row>36</xdr:row>
      <xdr:rowOff>109837</xdr:rowOff>
    </xdr:to>
    <xdr:sp macro="" textlink="">
      <xdr:nvSpPr>
        <xdr:cNvPr id="778" name="楕円 777"/>
        <xdr:cNvSpPr/>
      </xdr:nvSpPr>
      <xdr:spPr>
        <a:xfrm>
          <a:off x="18605500" y="61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126364</xdr:rowOff>
    </xdr:from>
    <xdr:ext cx="469744" cy="259045"/>
    <xdr:sp macro="" textlink="">
      <xdr:nvSpPr>
        <xdr:cNvPr id="779" name="テキスト ボックス 778"/>
        <xdr:cNvSpPr txBox="1"/>
      </xdr:nvSpPr>
      <xdr:spPr>
        <a:xfrm>
          <a:off x="18421428" y="595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169570</xdr:rowOff>
    </xdr:from>
    <xdr:to>
      <xdr:col>116</xdr:col>
      <xdr:colOff>63500</xdr:colOff>
      <xdr:row>56</xdr:row>
      <xdr:rowOff>29820</xdr:rowOff>
    </xdr:to>
    <xdr:cxnSp macro="">
      <xdr:nvCxnSpPr>
        <xdr:cNvPr id="808" name="直線コネクタ 807"/>
        <xdr:cNvCxnSpPr/>
      </xdr:nvCxnSpPr>
      <xdr:spPr>
        <a:xfrm>
          <a:off x="21323300" y="9599320"/>
          <a:ext cx="8382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9" name="貸付金平均値テキスト"/>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169570</xdr:rowOff>
    </xdr:from>
    <xdr:to>
      <xdr:col>111</xdr:col>
      <xdr:colOff>177800</xdr:colOff>
      <xdr:row>56</xdr:row>
      <xdr:rowOff>864</xdr:rowOff>
    </xdr:to>
    <xdr:cxnSp macro="">
      <xdr:nvCxnSpPr>
        <xdr:cNvPr id="811" name="直線コネクタ 810"/>
        <xdr:cNvCxnSpPr/>
      </xdr:nvCxnSpPr>
      <xdr:spPr>
        <a:xfrm flipV="1">
          <a:off x="20434300" y="959932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3" name="テキスト ボックス 812"/>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864</xdr:rowOff>
    </xdr:from>
    <xdr:to>
      <xdr:col>107</xdr:col>
      <xdr:colOff>50800</xdr:colOff>
      <xdr:row>56</xdr:row>
      <xdr:rowOff>9931</xdr:rowOff>
    </xdr:to>
    <xdr:cxnSp macro="">
      <xdr:nvCxnSpPr>
        <xdr:cNvPr id="814" name="直線コネクタ 813"/>
        <xdr:cNvCxnSpPr/>
      </xdr:nvCxnSpPr>
      <xdr:spPr>
        <a:xfrm flipV="1">
          <a:off x="19545300" y="9602064"/>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6" name="テキスト ボックス 815"/>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9931</xdr:rowOff>
    </xdr:from>
    <xdr:to>
      <xdr:col>102</xdr:col>
      <xdr:colOff>114300</xdr:colOff>
      <xdr:row>56</xdr:row>
      <xdr:rowOff>19304</xdr:rowOff>
    </xdr:to>
    <xdr:cxnSp macro="">
      <xdr:nvCxnSpPr>
        <xdr:cNvPr id="817" name="直線コネクタ 816"/>
        <xdr:cNvCxnSpPr/>
      </xdr:nvCxnSpPr>
      <xdr:spPr>
        <a:xfrm flipV="1">
          <a:off x="18656300" y="9611131"/>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9" name="テキスト ボックス 818"/>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0" name="フローチャート: 判断 819"/>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21" name="テキスト ボックス 820"/>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150470</xdr:rowOff>
    </xdr:from>
    <xdr:to>
      <xdr:col>116</xdr:col>
      <xdr:colOff>114300</xdr:colOff>
      <xdr:row>56</xdr:row>
      <xdr:rowOff>80620</xdr:rowOff>
    </xdr:to>
    <xdr:sp macro="" textlink="">
      <xdr:nvSpPr>
        <xdr:cNvPr id="827" name="楕円 826"/>
        <xdr:cNvSpPr/>
      </xdr:nvSpPr>
      <xdr:spPr>
        <a:xfrm>
          <a:off x="22110700" y="95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1897</xdr:rowOff>
    </xdr:from>
    <xdr:ext cx="469744" cy="259045"/>
    <xdr:sp macro="" textlink="">
      <xdr:nvSpPr>
        <xdr:cNvPr id="828" name="貸付金該当値テキスト"/>
        <xdr:cNvSpPr txBox="1"/>
      </xdr:nvSpPr>
      <xdr:spPr>
        <a:xfrm>
          <a:off x="22212300" y="943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118770</xdr:rowOff>
    </xdr:from>
    <xdr:to>
      <xdr:col>112</xdr:col>
      <xdr:colOff>38100</xdr:colOff>
      <xdr:row>56</xdr:row>
      <xdr:rowOff>48920</xdr:rowOff>
    </xdr:to>
    <xdr:sp macro="" textlink="">
      <xdr:nvSpPr>
        <xdr:cNvPr id="829" name="楕円 828"/>
        <xdr:cNvSpPr/>
      </xdr:nvSpPr>
      <xdr:spPr>
        <a:xfrm>
          <a:off x="21272500" y="95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65447</xdr:rowOff>
    </xdr:from>
    <xdr:ext cx="469744" cy="259045"/>
    <xdr:sp macro="" textlink="">
      <xdr:nvSpPr>
        <xdr:cNvPr id="830" name="テキスト ボックス 829"/>
        <xdr:cNvSpPr txBox="1"/>
      </xdr:nvSpPr>
      <xdr:spPr>
        <a:xfrm>
          <a:off x="21088428" y="93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121514</xdr:rowOff>
    </xdr:from>
    <xdr:to>
      <xdr:col>107</xdr:col>
      <xdr:colOff>101600</xdr:colOff>
      <xdr:row>56</xdr:row>
      <xdr:rowOff>51664</xdr:rowOff>
    </xdr:to>
    <xdr:sp macro="" textlink="">
      <xdr:nvSpPr>
        <xdr:cNvPr id="831" name="楕円 830"/>
        <xdr:cNvSpPr/>
      </xdr:nvSpPr>
      <xdr:spPr>
        <a:xfrm>
          <a:off x="20383500" y="955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68191</xdr:rowOff>
    </xdr:from>
    <xdr:ext cx="469744" cy="259045"/>
    <xdr:sp macro="" textlink="">
      <xdr:nvSpPr>
        <xdr:cNvPr id="832" name="テキスト ボックス 831"/>
        <xdr:cNvSpPr txBox="1"/>
      </xdr:nvSpPr>
      <xdr:spPr>
        <a:xfrm>
          <a:off x="20199428" y="932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130581</xdr:rowOff>
    </xdr:from>
    <xdr:to>
      <xdr:col>102</xdr:col>
      <xdr:colOff>165100</xdr:colOff>
      <xdr:row>56</xdr:row>
      <xdr:rowOff>60731</xdr:rowOff>
    </xdr:to>
    <xdr:sp macro="" textlink="">
      <xdr:nvSpPr>
        <xdr:cNvPr id="833" name="楕円 832"/>
        <xdr:cNvSpPr/>
      </xdr:nvSpPr>
      <xdr:spPr>
        <a:xfrm>
          <a:off x="19494500" y="95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77258</xdr:rowOff>
    </xdr:from>
    <xdr:ext cx="469744" cy="259045"/>
    <xdr:sp macro="" textlink="">
      <xdr:nvSpPr>
        <xdr:cNvPr id="834" name="テキスト ボックス 833"/>
        <xdr:cNvSpPr txBox="1"/>
      </xdr:nvSpPr>
      <xdr:spPr>
        <a:xfrm>
          <a:off x="19310428" y="933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139954</xdr:rowOff>
    </xdr:from>
    <xdr:to>
      <xdr:col>98</xdr:col>
      <xdr:colOff>38100</xdr:colOff>
      <xdr:row>56</xdr:row>
      <xdr:rowOff>70104</xdr:rowOff>
    </xdr:to>
    <xdr:sp macro="" textlink="">
      <xdr:nvSpPr>
        <xdr:cNvPr id="835" name="楕円 834"/>
        <xdr:cNvSpPr/>
      </xdr:nvSpPr>
      <xdr:spPr>
        <a:xfrm>
          <a:off x="18605500" y="9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86631</xdr:rowOff>
    </xdr:from>
    <xdr:ext cx="469744" cy="259045"/>
    <xdr:sp macro="" textlink="">
      <xdr:nvSpPr>
        <xdr:cNvPr id="836" name="テキスト ボックス 835"/>
        <xdr:cNvSpPr txBox="1"/>
      </xdr:nvSpPr>
      <xdr:spPr>
        <a:xfrm>
          <a:off x="18421428" y="934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134808</xdr:rowOff>
    </xdr:from>
    <xdr:to>
      <xdr:col>116</xdr:col>
      <xdr:colOff>63500</xdr:colOff>
      <xdr:row>70</xdr:row>
      <xdr:rowOff>144546</xdr:rowOff>
    </xdr:to>
    <xdr:cxnSp macro="">
      <xdr:nvCxnSpPr>
        <xdr:cNvPr id="864" name="直線コネクタ 863"/>
        <xdr:cNvCxnSpPr/>
      </xdr:nvCxnSpPr>
      <xdr:spPr>
        <a:xfrm flipV="1">
          <a:off x="21323300" y="12136308"/>
          <a:ext cx="8382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5" name="繰出金平均値テキスト"/>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144546</xdr:rowOff>
    </xdr:from>
    <xdr:to>
      <xdr:col>111</xdr:col>
      <xdr:colOff>177800</xdr:colOff>
      <xdr:row>71</xdr:row>
      <xdr:rowOff>15113</xdr:rowOff>
    </xdr:to>
    <xdr:cxnSp macro="">
      <xdr:nvCxnSpPr>
        <xdr:cNvPr id="867" name="直線コネクタ 866"/>
        <xdr:cNvCxnSpPr/>
      </xdr:nvCxnSpPr>
      <xdr:spPr>
        <a:xfrm flipV="1">
          <a:off x="20434300" y="12146046"/>
          <a:ext cx="8890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9" name="テキスト ボックス 868"/>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15113</xdr:rowOff>
    </xdr:from>
    <xdr:to>
      <xdr:col>107</xdr:col>
      <xdr:colOff>50800</xdr:colOff>
      <xdr:row>71</xdr:row>
      <xdr:rowOff>80767</xdr:rowOff>
    </xdr:to>
    <xdr:cxnSp macro="">
      <xdr:nvCxnSpPr>
        <xdr:cNvPr id="870" name="直線コネクタ 869"/>
        <xdr:cNvCxnSpPr/>
      </xdr:nvCxnSpPr>
      <xdr:spPr>
        <a:xfrm flipV="1">
          <a:off x="19545300" y="12188063"/>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2" name="テキスト ボックス 871"/>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80767</xdr:rowOff>
    </xdr:from>
    <xdr:to>
      <xdr:col>102</xdr:col>
      <xdr:colOff>114300</xdr:colOff>
      <xdr:row>71</xdr:row>
      <xdr:rowOff>126624</xdr:rowOff>
    </xdr:to>
    <xdr:cxnSp macro="">
      <xdr:nvCxnSpPr>
        <xdr:cNvPr id="873" name="直線コネクタ 872"/>
        <xdr:cNvCxnSpPr/>
      </xdr:nvCxnSpPr>
      <xdr:spPr>
        <a:xfrm flipV="1">
          <a:off x="18656300" y="12253717"/>
          <a:ext cx="8890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5" name="テキスト ボックス 874"/>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6" name="フローチャート: 判断 875"/>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7" name="テキスト ボックス 876"/>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84008</xdr:rowOff>
    </xdr:from>
    <xdr:to>
      <xdr:col>116</xdr:col>
      <xdr:colOff>114300</xdr:colOff>
      <xdr:row>71</xdr:row>
      <xdr:rowOff>14158</xdr:rowOff>
    </xdr:to>
    <xdr:sp macro="" textlink="">
      <xdr:nvSpPr>
        <xdr:cNvPr id="883" name="楕円 882"/>
        <xdr:cNvSpPr/>
      </xdr:nvSpPr>
      <xdr:spPr>
        <a:xfrm>
          <a:off x="22110700" y="120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170385</xdr:rowOff>
    </xdr:from>
    <xdr:ext cx="534377" cy="259045"/>
    <xdr:sp macro="" textlink="">
      <xdr:nvSpPr>
        <xdr:cNvPr id="884" name="繰出金該当値テキスト"/>
        <xdr:cNvSpPr txBox="1"/>
      </xdr:nvSpPr>
      <xdr:spPr>
        <a:xfrm>
          <a:off x="22212300" y="1200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93746</xdr:rowOff>
    </xdr:from>
    <xdr:to>
      <xdr:col>112</xdr:col>
      <xdr:colOff>38100</xdr:colOff>
      <xdr:row>71</xdr:row>
      <xdr:rowOff>23896</xdr:rowOff>
    </xdr:to>
    <xdr:sp macro="" textlink="">
      <xdr:nvSpPr>
        <xdr:cNvPr id="885" name="楕円 884"/>
        <xdr:cNvSpPr/>
      </xdr:nvSpPr>
      <xdr:spPr>
        <a:xfrm>
          <a:off x="21272500" y="120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40423</xdr:rowOff>
    </xdr:from>
    <xdr:ext cx="534377" cy="259045"/>
    <xdr:sp macro="" textlink="">
      <xdr:nvSpPr>
        <xdr:cNvPr id="886" name="テキスト ボックス 885"/>
        <xdr:cNvSpPr txBox="1"/>
      </xdr:nvSpPr>
      <xdr:spPr>
        <a:xfrm>
          <a:off x="21056111" y="118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135763</xdr:rowOff>
    </xdr:from>
    <xdr:to>
      <xdr:col>107</xdr:col>
      <xdr:colOff>101600</xdr:colOff>
      <xdr:row>71</xdr:row>
      <xdr:rowOff>65913</xdr:rowOff>
    </xdr:to>
    <xdr:sp macro="" textlink="">
      <xdr:nvSpPr>
        <xdr:cNvPr id="887" name="楕円 886"/>
        <xdr:cNvSpPr/>
      </xdr:nvSpPr>
      <xdr:spPr>
        <a:xfrm>
          <a:off x="20383500" y="1213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82440</xdr:rowOff>
    </xdr:from>
    <xdr:ext cx="534377" cy="259045"/>
    <xdr:sp macro="" textlink="">
      <xdr:nvSpPr>
        <xdr:cNvPr id="888" name="テキスト ボックス 887"/>
        <xdr:cNvSpPr txBox="1"/>
      </xdr:nvSpPr>
      <xdr:spPr>
        <a:xfrm>
          <a:off x="20167111" y="1191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29967</xdr:rowOff>
    </xdr:from>
    <xdr:to>
      <xdr:col>102</xdr:col>
      <xdr:colOff>165100</xdr:colOff>
      <xdr:row>71</xdr:row>
      <xdr:rowOff>131567</xdr:rowOff>
    </xdr:to>
    <xdr:sp macro="" textlink="">
      <xdr:nvSpPr>
        <xdr:cNvPr id="889" name="楕円 888"/>
        <xdr:cNvSpPr/>
      </xdr:nvSpPr>
      <xdr:spPr>
        <a:xfrm>
          <a:off x="19494500" y="122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148094</xdr:rowOff>
    </xdr:from>
    <xdr:ext cx="534377" cy="259045"/>
    <xdr:sp macro="" textlink="">
      <xdr:nvSpPr>
        <xdr:cNvPr id="890" name="テキスト ボックス 889"/>
        <xdr:cNvSpPr txBox="1"/>
      </xdr:nvSpPr>
      <xdr:spPr>
        <a:xfrm>
          <a:off x="19278111" y="119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75824</xdr:rowOff>
    </xdr:from>
    <xdr:to>
      <xdr:col>98</xdr:col>
      <xdr:colOff>38100</xdr:colOff>
      <xdr:row>72</xdr:row>
      <xdr:rowOff>5974</xdr:rowOff>
    </xdr:to>
    <xdr:sp macro="" textlink="">
      <xdr:nvSpPr>
        <xdr:cNvPr id="891" name="楕円 890"/>
        <xdr:cNvSpPr/>
      </xdr:nvSpPr>
      <xdr:spPr>
        <a:xfrm>
          <a:off x="18605500" y="122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22501</xdr:rowOff>
    </xdr:from>
    <xdr:ext cx="534377" cy="259045"/>
    <xdr:sp macro="" textlink="">
      <xdr:nvSpPr>
        <xdr:cNvPr id="892" name="テキスト ボックス 891"/>
        <xdr:cNvSpPr txBox="1"/>
      </xdr:nvSpPr>
      <xdr:spPr>
        <a:xfrm>
          <a:off x="18389111" y="1202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昨年度と比較して増加した費用の内、その差額が最も大きかったのは普通建設事業費</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（うち更新設備）</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16,529</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円の増加となった。これは、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清掃センター施設整備事業の定期点検に必要となる整備工事が増加し</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たことによる。次に差額が大きかったのは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5,343</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円の増加となった。これは、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退職手当や人事院勧告に基づくベースアップに伴う職員人件費</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次に、減少した費用の内、その差額が最も大きかったのは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（うち新規整備）</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18,104</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西部学校給食センターの完成により、事業費が減少したことによる</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。２番目は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8,397</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更新設備の増加額よりも新規整備の減少額が上回ったことによる。</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類似団体平均との比較では、最も差が大きいのは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23,471</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円類似団体平均より</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全国平均、愛媛県平均を下回り、類似団体順位は２７位となっている。</a:t>
          </a:r>
          <a:endParaRPr lang="ja-JP" altLang="ja-JP" sz="18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112,724
110,939
234.47
55,537,000
54,495,961
977,910
28,845,194
51,790,140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71664</xdr:rowOff>
    </xdr:from>
    <xdr:to>
      <xdr:col>24</xdr:col>
      <xdr:colOff>63500</xdr:colOff>
      <xdr:row>31</xdr:row>
      <xdr:rowOff>131536</xdr:rowOff>
    </xdr:to>
    <xdr:cxnSp macro="">
      <xdr:nvCxnSpPr>
        <xdr:cNvPr id="63" name="直線コネクタ 62"/>
        <xdr:cNvCxnSpPr/>
      </xdr:nvCxnSpPr>
      <xdr:spPr>
        <a:xfrm>
          <a:off x="3797300" y="5386614"/>
          <a:ext cx="8382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71664</xdr:rowOff>
    </xdr:from>
    <xdr:to>
      <xdr:col>19</xdr:col>
      <xdr:colOff>177800</xdr:colOff>
      <xdr:row>32</xdr:row>
      <xdr:rowOff>3628</xdr:rowOff>
    </xdr:to>
    <xdr:cxnSp macro="">
      <xdr:nvCxnSpPr>
        <xdr:cNvPr id="66" name="直線コネクタ 65"/>
        <xdr:cNvCxnSpPr/>
      </xdr:nvCxnSpPr>
      <xdr:spPr>
        <a:xfrm flipV="1">
          <a:off x="2908300" y="538661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3628</xdr:rowOff>
    </xdr:from>
    <xdr:to>
      <xdr:col>15</xdr:col>
      <xdr:colOff>50800</xdr:colOff>
      <xdr:row>32</xdr:row>
      <xdr:rowOff>63500</xdr:rowOff>
    </xdr:to>
    <xdr:cxnSp macro="">
      <xdr:nvCxnSpPr>
        <xdr:cNvPr id="69" name="直線コネクタ 68"/>
        <xdr:cNvCxnSpPr/>
      </xdr:nvCxnSpPr>
      <xdr:spPr>
        <a:xfrm flipV="1">
          <a:off x="2019300" y="5490028"/>
          <a:ext cx="8890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63500</xdr:rowOff>
    </xdr:from>
    <xdr:to>
      <xdr:col>10</xdr:col>
      <xdr:colOff>114300</xdr:colOff>
      <xdr:row>32</xdr:row>
      <xdr:rowOff>107043</xdr:rowOff>
    </xdr:to>
    <xdr:cxnSp macro="">
      <xdr:nvCxnSpPr>
        <xdr:cNvPr id="72" name="直線コネクタ 71"/>
        <xdr:cNvCxnSpPr/>
      </xdr:nvCxnSpPr>
      <xdr:spPr>
        <a:xfrm flipV="1">
          <a:off x="1130300" y="5549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80736</xdr:rowOff>
    </xdr:from>
    <xdr:to>
      <xdr:col>24</xdr:col>
      <xdr:colOff>114300</xdr:colOff>
      <xdr:row>32</xdr:row>
      <xdr:rowOff>10886</xdr:rowOff>
    </xdr:to>
    <xdr:sp macro="" textlink="">
      <xdr:nvSpPr>
        <xdr:cNvPr id="82" name="楕円 81"/>
        <xdr:cNvSpPr/>
      </xdr:nvSpPr>
      <xdr:spPr>
        <a:xfrm>
          <a:off x="4584700" y="53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103613</xdr:rowOff>
    </xdr:from>
    <xdr:ext cx="469744" cy="259045"/>
    <xdr:sp macro="" textlink="">
      <xdr:nvSpPr>
        <xdr:cNvPr id="83" name="議会費該当値テキスト"/>
        <xdr:cNvSpPr txBox="1"/>
      </xdr:nvSpPr>
      <xdr:spPr>
        <a:xfrm>
          <a:off x="4686300" y="524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20864</xdr:rowOff>
    </xdr:from>
    <xdr:to>
      <xdr:col>20</xdr:col>
      <xdr:colOff>38100</xdr:colOff>
      <xdr:row>31</xdr:row>
      <xdr:rowOff>122464</xdr:rowOff>
    </xdr:to>
    <xdr:sp macro="" textlink="">
      <xdr:nvSpPr>
        <xdr:cNvPr id="84" name="楕円 83"/>
        <xdr:cNvSpPr/>
      </xdr:nvSpPr>
      <xdr:spPr>
        <a:xfrm>
          <a:off x="3746500" y="53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138991</xdr:rowOff>
    </xdr:from>
    <xdr:ext cx="469744" cy="259045"/>
    <xdr:sp macro="" textlink="">
      <xdr:nvSpPr>
        <xdr:cNvPr id="85" name="テキスト ボックス 84"/>
        <xdr:cNvSpPr txBox="1"/>
      </xdr:nvSpPr>
      <xdr:spPr>
        <a:xfrm>
          <a:off x="3562428" y="51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124278</xdr:rowOff>
    </xdr:from>
    <xdr:to>
      <xdr:col>15</xdr:col>
      <xdr:colOff>101600</xdr:colOff>
      <xdr:row>32</xdr:row>
      <xdr:rowOff>54428</xdr:rowOff>
    </xdr:to>
    <xdr:sp macro="" textlink="">
      <xdr:nvSpPr>
        <xdr:cNvPr id="86" name="楕円 85"/>
        <xdr:cNvSpPr/>
      </xdr:nvSpPr>
      <xdr:spPr>
        <a:xfrm>
          <a:off x="2857500" y="543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70955</xdr:rowOff>
    </xdr:from>
    <xdr:ext cx="469744" cy="259045"/>
    <xdr:sp macro="" textlink="">
      <xdr:nvSpPr>
        <xdr:cNvPr id="87" name="テキスト ボックス 86"/>
        <xdr:cNvSpPr txBox="1"/>
      </xdr:nvSpPr>
      <xdr:spPr>
        <a:xfrm>
          <a:off x="2673428" y="521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12700</xdr:rowOff>
    </xdr:from>
    <xdr:to>
      <xdr:col>10</xdr:col>
      <xdr:colOff>165100</xdr:colOff>
      <xdr:row>32</xdr:row>
      <xdr:rowOff>114300</xdr:rowOff>
    </xdr:to>
    <xdr:sp macro="" textlink="">
      <xdr:nvSpPr>
        <xdr:cNvPr id="88" name="楕円 87"/>
        <xdr:cNvSpPr/>
      </xdr:nvSpPr>
      <xdr:spPr>
        <a:xfrm>
          <a:off x="1968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130827</xdr:rowOff>
    </xdr:from>
    <xdr:ext cx="469744" cy="259045"/>
    <xdr:sp macro="" textlink="">
      <xdr:nvSpPr>
        <xdr:cNvPr id="89" name="テキスト ボックス 88"/>
        <xdr:cNvSpPr txBox="1"/>
      </xdr:nvSpPr>
      <xdr:spPr>
        <a:xfrm>
          <a:off x="1784428"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56243</xdr:rowOff>
    </xdr:from>
    <xdr:to>
      <xdr:col>6</xdr:col>
      <xdr:colOff>38100</xdr:colOff>
      <xdr:row>32</xdr:row>
      <xdr:rowOff>157843</xdr:rowOff>
    </xdr:to>
    <xdr:sp macro="" textlink="">
      <xdr:nvSpPr>
        <xdr:cNvPr id="90" name="楕円 89"/>
        <xdr:cNvSpPr/>
      </xdr:nvSpPr>
      <xdr:spPr>
        <a:xfrm>
          <a:off x="1079500" y="5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2920</xdr:rowOff>
    </xdr:from>
    <xdr:ext cx="469744" cy="259045"/>
    <xdr:sp macro="" textlink="">
      <xdr:nvSpPr>
        <xdr:cNvPr id="91" name="テキスト ボックス 90"/>
        <xdr:cNvSpPr txBox="1"/>
      </xdr:nvSpPr>
      <xdr:spPr>
        <a:xfrm>
          <a:off x="895428" y="5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127444</xdr:rowOff>
    </xdr:from>
    <xdr:to>
      <xdr:col>24</xdr:col>
      <xdr:colOff>63500</xdr:colOff>
      <xdr:row>57</xdr:row>
      <xdr:rowOff>137554</xdr:rowOff>
    </xdr:to>
    <xdr:cxnSp macro="">
      <xdr:nvCxnSpPr>
        <xdr:cNvPr id="121" name="直線コネクタ 120"/>
        <xdr:cNvCxnSpPr/>
      </xdr:nvCxnSpPr>
      <xdr:spPr>
        <a:xfrm>
          <a:off x="3797300" y="9900094"/>
          <a:ext cx="8382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127444</xdr:rowOff>
    </xdr:from>
    <xdr:to>
      <xdr:col>19</xdr:col>
      <xdr:colOff>177800</xdr:colOff>
      <xdr:row>57</xdr:row>
      <xdr:rowOff>163970</xdr:rowOff>
    </xdr:to>
    <xdr:cxnSp macro="">
      <xdr:nvCxnSpPr>
        <xdr:cNvPr id="124" name="直線コネクタ 123"/>
        <xdr:cNvCxnSpPr/>
      </xdr:nvCxnSpPr>
      <xdr:spPr>
        <a:xfrm flipV="1">
          <a:off x="2908300" y="9900094"/>
          <a:ext cx="889000" cy="3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75235</xdr:rowOff>
    </xdr:from>
    <xdr:to>
      <xdr:col>15</xdr:col>
      <xdr:colOff>50800</xdr:colOff>
      <xdr:row>57</xdr:row>
      <xdr:rowOff>163970</xdr:rowOff>
    </xdr:to>
    <xdr:cxnSp macro="">
      <xdr:nvCxnSpPr>
        <xdr:cNvPr id="127" name="直線コネクタ 126"/>
        <xdr:cNvCxnSpPr/>
      </xdr:nvCxnSpPr>
      <xdr:spPr>
        <a:xfrm>
          <a:off x="2019300" y="9676435"/>
          <a:ext cx="889000" cy="2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157772</xdr:rowOff>
    </xdr:from>
    <xdr:to>
      <xdr:col>10</xdr:col>
      <xdr:colOff>114300</xdr:colOff>
      <xdr:row>56</xdr:row>
      <xdr:rowOff>75235</xdr:rowOff>
    </xdr:to>
    <xdr:cxnSp macro="">
      <xdr:nvCxnSpPr>
        <xdr:cNvPr id="130" name="直線コネクタ 129"/>
        <xdr:cNvCxnSpPr/>
      </xdr:nvCxnSpPr>
      <xdr:spPr>
        <a:xfrm>
          <a:off x="1130300" y="8558822"/>
          <a:ext cx="889000" cy="11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20731</xdr:rowOff>
    </xdr:from>
    <xdr:ext cx="534377" cy="259045"/>
    <xdr:sp macro="" textlink="">
      <xdr:nvSpPr>
        <xdr:cNvPr id="132" name="テキスト ボックス 131"/>
        <xdr:cNvSpPr txBox="1"/>
      </xdr:nvSpPr>
      <xdr:spPr>
        <a:xfrm>
          <a:off x="1752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86754</xdr:rowOff>
    </xdr:from>
    <xdr:to>
      <xdr:col>24</xdr:col>
      <xdr:colOff>114300</xdr:colOff>
      <xdr:row>58</xdr:row>
      <xdr:rowOff>16904</xdr:rowOff>
    </xdr:to>
    <xdr:sp macro="" textlink="">
      <xdr:nvSpPr>
        <xdr:cNvPr id="140" name="楕円 139"/>
        <xdr:cNvSpPr/>
      </xdr:nvSpPr>
      <xdr:spPr>
        <a:xfrm>
          <a:off x="4584700" y="985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65181</xdr:rowOff>
    </xdr:from>
    <xdr:ext cx="534377" cy="259045"/>
    <xdr:sp macro="" textlink="">
      <xdr:nvSpPr>
        <xdr:cNvPr id="141" name="総務費該当値テキスト"/>
        <xdr:cNvSpPr txBox="1"/>
      </xdr:nvSpPr>
      <xdr:spPr>
        <a:xfrm>
          <a:off x="4686300" y="983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76644</xdr:rowOff>
    </xdr:from>
    <xdr:to>
      <xdr:col>20</xdr:col>
      <xdr:colOff>38100</xdr:colOff>
      <xdr:row>58</xdr:row>
      <xdr:rowOff>6794</xdr:rowOff>
    </xdr:to>
    <xdr:sp macro="" textlink="">
      <xdr:nvSpPr>
        <xdr:cNvPr id="142" name="楕円 141"/>
        <xdr:cNvSpPr/>
      </xdr:nvSpPr>
      <xdr:spPr>
        <a:xfrm>
          <a:off x="3746500" y="98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169371</xdr:rowOff>
    </xdr:from>
    <xdr:ext cx="534377" cy="259045"/>
    <xdr:sp macro="" textlink="">
      <xdr:nvSpPr>
        <xdr:cNvPr id="143" name="テキスト ボックス 142"/>
        <xdr:cNvSpPr txBox="1"/>
      </xdr:nvSpPr>
      <xdr:spPr>
        <a:xfrm>
          <a:off x="3530111" y="99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113170</xdr:rowOff>
    </xdr:from>
    <xdr:to>
      <xdr:col>15</xdr:col>
      <xdr:colOff>101600</xdr:colOff>
      <xdr:row>58</xdr:row>
      <xdr:rowOff>43320</xdr:rowOff>
    </xdr:to>
    <xdr:sp macro="" textlink="">
      <xdr:nvSpPr>
        <xdr:cNvPr id="144" name="楕円 143"/>
        <xdr:cNvSpPr/>
      </xdr:nvSpPr>
      <xdr:spPr>
        <a:xfrm>
          <a:off x="2857500" y="98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34447</xdr:rowOff>
    </xdr:from>
    <xdr:ext cx="534377" cy="259045"/>
    <xdr:sp macro="" textlink="">
      <xdr:nvSpPr>
        <xdr:cNvPr id="145" name="テキスト ボックス 144"/>
        <xdr:cNvSpPr txBox="1"/>
      </xdr:nvSpPr>
      <xdr:spPr>
        <a:xfrm>
          <a:off x="2641111" y="99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24435</xdr:rowOff>
    </xdr:from>
    <xdr:to>
      <xdr:col>10</xdr:col>
      <xdr:colOff>165100</xdr:colOff>
      <xdr:row>56</xdr:row>
      <xdr:rowOff>126035</xdr:rowOff>
    </xdr:to>
    <xdr:sp macro="" textlink="">
      <xdr:nvSpPr>
        <xdr:cNvPr id="146" name="楕円 145"/>
        <xdr:cNvSpPr/>
      </xdr:nvSpPr>
      <xdr:spPr>
        <a:xfrm>
          <a:off x="1968500" y="96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142562</xdr:rowOff>
    </xdr:from>
    <xdr:ext cx="534377" cy="259045"/>
    <xdr:sp macro="" textlink="">
      <xdr:nvSpPr>
        <xdr:cNvPr id="147" name="テキスト ボックス 146"/>
        <xdr:cNvSpPr txBox="1"/>
      </xdr:nvSpPr>
      <xdr:spPr>
        <a:xfrm>
          <a:off x="1752111" y="94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106972</xdr:rowOff>
    </xdr:from>
    <xdr:to>
      <xdr:col>6</xdr:col>
      <xdr:colOff>38100</xdr:colOff>
      <xdr:row>50</xdr:row>
      <xdr:rowOff>37122</xdr:rowOff>
    </xdr:to>
    <xdr:sp macro="" textlink="">
      <xdr:nvSpPr>
        <xdr:cNvPr id="148" name="楕円 147"/>
        <xdr:cNvSpPr/>
      </xdr:nvSpPr>
      <xdr:spPr>
        <a:xfrm>
          <a:off x="1079500" y="85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53649</xdr:rowOff>
    </xdr:from>
    <xdr:ext cx="599010" cy="259045"/>
    <xdr:sp macro="" textlink="">
      <xdr:nvSpPr>
        <xdr:cNvPr id="149" name="テキスト ボックス 148"/>
        <xdr:cNvSpPr txBox="1"/>
      </xdr:nvSpPr>
      <xdr:spPr>
        <a:xfrm>
          <a:off x="830795" y="828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15246</xdr:rowOff>
    </xdr:from>
    <xdr:to>
      <xdr:col>24</xdr:col>
      <xdr:colOff>63500</xdr:colOff>
      <xdr:row>72</xdr:row>
      <xdr:rowOff>45631</xdr:rowOff>
    </xdr:to>
    <xdr:cxnSp macro="">
      <xdr:nvCxnSpPr>
        <xdr:cNvPr id="179" name="直線コネクタ 178"/>
        <xdr:cNvCxnSpPr/>
      </xdr:nvCxnSpPr>
      <xdr:spPr>
        <a:xfrm flipV="1">
          <a:off x="3797300" y="12359646"/>
          <a:ext cx="8382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45631</xdr:rowOff>
    </xdr:from>
    <xdr:to>
      <xdr:col>19</xdr:col>
      <xdr:colOff>177800</xdr:colOff>
      <xdr:row>73</xdr:row>
      <xdr:rowOff>92189</xdr:rowOff>
    </xdr:to>
    <xdr:cxnSp macro="">
      <xdr:nvCxnSpPr>
        <xdr:cNvPr id="182" name="直線コネクタ 181"/>
        <xdr:cNvCxnSpPr/>
      </xdr:nvCxnSpPr>
      <xdr:spPr>
        <a:xfrm flipV="1">
          <a:off x="2908300" y="12390031"/>
          <a:ext cx="889000" cy="2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98666</xdr:rowOff>
    </xdr:from>
    <xdr:to>
      <xdr:col>15</xdr:col>
      <xdr:colOff>50800</xdr:colOff>
      <xdr:row>73</xdr:row>
      <xdr:rowOff>92189</xdr:rowOff>
    </xdr:to>
    <xdr:cxnSp macro="">
      <xdr:nvCxnSpPr>
        <xdr:cNvPr id="185" name="直線コネクタ 184"/>
        <xdr:cNvCxnSpPr/>
      </xdr:nvCxnSpPr>
      <xdr:spPr>
        <a:xfrm>
          <a:off x="2019300" y="12443066"/>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98666</xdr:rowOff>
    </xdr:from>
    <xdr:to>
      <xdr:col>10</xdr:col>
      <xdr:colOff>114300</xdr:colOff>
      <xdr:row>75</xdr:row>
      <xdr:rowOff>43040</xdr:rowOff>
    </xdr:to>
    <xdr:cxnSp macro="">
      <xdr:nvCxnSpPr>
        <xdr:cNvPr id="188" name="直線コネクタ 187"/>
        <xdr:cNvCxnSpPr/>
      </xdr:nvCxnSpPr>
      <xdr:spPr>
        <a:xfrm flipV="1">
          <a:off x="1130300" y="12443066"/>
          <a:ext cx="889000" cy="4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135896</xdr:rowOff>
    </xdr:from>
    <xdr:to>
      <xdr:col>24</xdr:col>
      <xdr:colOff>114300</xdr:colOff>
      <xdr:row>72</xdr:row>
      <xdr:rowOff>66046</xdr:rowOff>
    </xdr:to>
    <xdr:sp macro="" textlink="">
      <xdr:nvSpPr>
        <xdr:cNvPr id="198" name="楕円 197"/>
        <xdr:cNvSpPr/>
      </xdr:nvSpPr>
      <xdr:spPr>
        <a:xfrm>
          <a:off x="4584700" y="123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158773</xdr:rowOff>
    </xdr:from>
    <xdr:ext cx="599010" cy="259045"/>
    <xdr:sp macro="" textlink="">
      <xdr:nvSpPr>
        <xdr:cNvPr id="199" name="民生費該当値テキスト"/>
        <xdr:cNvSpPr txBox="1"/>
      </xdr:nvSpPr>
      <xdr:spPr>
        <a:xfrm>
          <a:off x="4686300" y="1216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166281</xdr:rowOff>
    </xdr:from>
    <xdr:to>
      <xdr:col>20</xdr:col>
      <xdr:colOff>38100</xdr:colOff>
      <xdr:row>72</xdr:row>
      <xdr:rowOff>96431</xdr:rowOff>
    </xdr:to>
    <xdr:sp macro="" textlink="">
      <xdr:nvSpPr>
        <xdr:cNvPr id="200" name="楕円 199"/>
        <xdr:cNvSpPr/>
      </xdr:nvSpPr>
      <xdr:spPr>
        <a:xfrm>
          <a:off x="3746500" y="123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112958</xdr:rowOff>
    </xdr:from>
    <xdr:ext cx="599010" cy="259045"/>
    <xdr:sp macro="" textlink="">
      <xdr:nvSpPr>
        <xdr:cNvPr id="201" name="テキスト ボックス 200"/>
        <xdr:cNvSpPr txBox="1"/>
      </xdr:nvSpPr>
      <xdr:spPr>
        <a:xfrm>
          <a:off x="3497795" y="1211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41389</xdr:rowOff>
    </xdr:from>
    <xdr:to>
      <xdr:col>15</xdr:col>
      <xdr:colOff>101600</xdr:colOff>
      <xdr:row>73</xdr:row>
      <xdr:rowOff>142989</xdr:rowOff>
    </xdr:to>
    <xdr:sp macro="" textlink="">
      <xdr:nvSpPr>
        <xdr:cNvPr id="202" name="楕円 201"/>
        <xdr:cNvSpPr/>
      </xdr:nvSpPr>
      <xdr:spPr>
        <a:xfrm>
          <a:off x="2857500" y="12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159516</xdr:rowOff>
    </xdr:from>
    <xdr:ext cx="599010" cy="259045"/>
    <xdr:sp macro="" textlink="">
      <xdr:nvSpPr>
        <xdr:cNvPr id="203" name="テキスト ボックス 202"/>
        <xdr:cNvSpPr txBox="1"/>
      </xdr:nvSpPr>
      <xdr:spPr>
        <a:xfrm>
          <a:off x="2608795" y="1233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47866</xdr:rowOff>
    </xdr:from>
    <xdr:to>
      <xdr:col>10</xdr:col>
      <xdr:colOff>165100</xdr:colOff>
      <xdr:row>72</xdr:row>
      <xdr:rowOff>149466</xdr:rowOff>
    </xdr:to>
    <xdr:sp macro="" textlink="">
      <xdr:nvSpPr>
        <xdr:cNvPr id="204" name="楕円 203"/>
        <xdr:cNvSpPr/>
      </xdr:nvSpPr>
      <xdr:spPr>
        <a:xfrm>
          <a:off x="1968500" y="123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165993</xdr:rowOff>
    </xdr:from>
    <xdr:ext cx="599010" cy="259045"/>
    <xdr:sp macro="" textlink="">
      <xdr:nvSpPr>
        <xdr:cNvPr id="205" name="テキスト ボックス 204"/>
        <xdr:cNvSpPr txBox="1"/>
      </xdr:nvSpPr>
      <xdr:spPr>
        <a:xfrm>
          <a:off x="1719795" y="1216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163690</xdr:rowOff>
    </xdr:from>
    <xdr:to>
      <xdr:col>6</xdr:col>
      <xdr:colOff>38100</xdr:colOff>
      <xdr:row>75</xdr:row>
      <xdr:rowOff>93840</xdr:rowOff>
    </xdr:to>
    <xdr:sp macro="" textlink="">
      <xdr:nvSpPr>
        <xdr:cNvPr id="206" name="楕円 205"/>
        <xdr:cNvSpPr/>
      </xdr:nvSpPr>
      <xdr:spPr>
        <a:xfrm>
          <a:off x="1079500" y="128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110367</xdr:rowOff>
    </xdr:from>
    <xdr:ext cx="599010" cy="259045"/>
    <xdr:sp macro="" textlink="">
      <xdr:nvSpPr>
        <xdr:cNvPr id="207" name="テキスト ボックス 206"/>
        <xdr:cNvSpPr txBox="1"/>
      </xdr:nvSpPr>
      <xdr:spPr>
        <a:xfrm>
          <a:off x="830795" y="1262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149713</xdr:rowOff>
    </xdr:from>
    <xdr:to>
      <xdr:col>24</xdr:col>
      <xdr:colOff>63500</xdr:colOff>
      <xdr:row>99</xdr:row>
      <xdr:rowOff>9810</xdr:rowOff>
    </xdr:to>
    <xdr:cxnSp macro="">
      <xdr:nvCxnSpPr>
        <xdr:cNvPr id="235" name="直線コネクタ 234"/>
        <xdr:cNvCxnSpPr/>
      </xdr:nvCxnSpPr>
      <xdr:spPr>
        <a:xfrm flipV="1">
          <a:off x="3797300" y="16951813"/>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119492</xdr:rowOff>
    </xdr:from>
    <xdr:to>
      <xdr:col>19</xdr:col>
      <xdr:colOff>177800</xdr:colOff>
      <xdr:row>99</xdr:row>
      <xdr:rowOff>9810</xdr:rowOff>
    </xdr:to>
    <xdr:cxnSp macro="">
      <xdr:nvCxnSpPr>
        <xdr:cNvPr id="238" name="直線コネクタ 237"/>
        <xdr:cNvCxnSpPr/>
      </xdr:nvCxnSpPr>
      <xdr:spPr>
        <a:xfrm>
          <a:off x="2908300" y="16750142"/>
          <a:ext cx="889000" cy="23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111491</xdr:rowOff>
    </xdr:from>
    <xdr:to>
      <xdr:col>15</xdr:col>
      <xdr:colOff>50800</xdr:colOff>
      <xdr:row>97</xdr:row>
      <xdr:rowOff>119492</xdr:rowOff>
    </xdr:to>
    <xdr:cxnSp macro="">
      <xdr:nvCxnSpPr>
        <xdr:cNvPr id="241" name="直線コネクタ 240"/>
        <xdr:cNvCxnSpPr/>
      </xdr:nvCxnSpPr>
      <xdr:spPr>
        <a:xfrm>
          <a:off x="2019300" y="16399241"/>
          <a:ext cx="889000" cy="3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3" name="テキスト ボックス 242"/>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111491</xdr:rowOff>
    </xdr:from>
    <xdr:to>
      <xdr:col>10</xdr:col>
      <xdr:colOff>114300</xdr:colOff>
      <xdr:row>98</xdr:row>
      <xdr:rowOff>97867</xdr:rowOff>
    </xdr:to>
    <xdr:cxnSp macro="">
      <xdr:nvCxnSpPr>
        <xdr:cNvPr id="244" name="直線コネクタ 243"/>
        <xdr:cNvCxnSpPr/>
      </xdr:nvCxnSpPr>
      <xdr:spPr>
        <a:xfrm flipV="1">
          <a:off x="1130300" y="16399241"/>
          <a:ext cx="889000" cy="50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79377</xdr:rowOff>
    </xdr:from>
    <xdr:ext cx="534377" cy="259045"/>
    <xdr:sp macro="" textlink="">
      <xdr:nvSpPr>
        <xdr:cNvPr id="248" name="テキスト ボックス 247"/>
        <xdr:cNvSpPr txBox="1"/>
      </xdr:nvSpPr>
      <xdr:spPr>
        <a:xfrm>
          <a:off x="863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98913</xdr:rowOff>
    </xdr:from>
    <xdr:to>
      <xdr:col>24</xdr:col>
      <xdr:colOff>114300</xdr:colOff>
      <xdr:row>99</xdr:row>
      <xdr:rowOff>29063</xdr:rowOff>
    </xdr:to>
    <xdr:sp macro="" textlink="">
      <xdr:nvSpPr>
        <xdr:cNvPr id="254" name="楕円 253"/>
        <xdr:cNvSpPr/>
      </xdr:nvSpPr>
      <xdr:spPr>
        <a:xfrm>
          <a:off x="4584700" y="169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13840</xdr:rowOff>
    </xdr:from>
    <xdr:ext cx="534377" cy="259045"/>
    <xdr:sp macro="" textlink="">
      <xdr:nvSpPr>
        <xdr:cNvPr id="255" name="衛生費該当値テキスト"/>
        <xdr:cNvSpPr txBox="1"/>
      </xdr:nvSpPr>
      <xdr:spPr>
        <a:xfrm>
          <a:off x="4686300" y="1681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130460</xdr:rowOff>
    </xdr:from>
    <xdr:to>
      <xdr:col>20</xdr:col>
      <xdr:colOff>38100</xdr:colOff>
      <xdr:row>99</xdr:row>
      <xdr:rowOff>60610</xdr:rowOff>
    </xdr:to>
    <xdr:sp macro="" textlink="">
      <xdr:nvSpPr>
        <xdr:cNvPr id="256" name="楕円 255"/>
        <xdr:cNvSpPr/>
      </xdr:nvSpPr>
      <xdr:spPr>
        <a:xfrm>
          <a:off x="3746500" y="169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51737</xdr:rowOff>
    </xdr:from>
    <xdr:ext cx="534377" cy="259045"/>
    <xdr:sp macro="" textlink="">
      <xdr:nvSpPr>
        <xdr:cNvPr id="257" name="テキスト ボックス 256"/>
        <xdr:cNvSpPr txBox="1"/>
      </xdr:nvSpPr>
      <xdr:spPr>
        <a:xfrm>
          <a:off x="3530111" y="170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68692</xdr:rowOff>
    </xdr:from>
    <xdr:to>
      <xdr:col>15</xdr:col>
      <xdr:colOff>101600</xdr:colOff>
      <xdr:row>97</xdr:row>
      <xdr:rowOff>170292</xdr:rowOff>
    </xdr:to>
    <xdr:sp macro="" textlink="">
      <xdr:nvSpPr>
        <xdr:cNvPr id="258" name="楕円 257"/>
        <xdr:cNvSpPr/>
      </xdr:nvSpPr>
      <xdr:spPr>
        <a:xfrm>
          <a:off x="2857500" y="1669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161419</xdr:rowOff>
    </xdr:from>
    <xdr:ext cx="534377" cy="259045"/>
    <xdr:sp macro="" textlink="">
      <xdr:nvSpPr>
        <xdr:cNvPr id="259" name="テキスト ボックス 258"/>
        <xdr:cNvSpPr txBox="1"/>
      </xdr:nvSpPr>
      <xdr:spPr>
        <a:xfrm>
          <a:off x="2641111" y="16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60691</xdr:rowOff>
    </xdr:from>
    <xdr:to>
      <xdr:col>10</xdr:col>
      <xdr:colOff>165100</xdr:colOff>
      <xdr:row>95</xdr:row>
      <xdr:rowOff>162291</xdr:rowOff>
    </xdr:to>
    <xdr:sp macro="" textlink="">
      <xdr:nvSpPr>
        <xdr:cNvPr id="260" name="楕円 259"/>
        <xdr:cNvSpPr/>
      </xdr:nvSpPr>
      <xdr:spPr>
        <a:xfrm>
          <a:off x="1968500" y="1634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153418</xdr:rowOff>
    </xdr:from>
    <xdr:ext cx="534377" cy="259045"/>
    <xdr:sp macro="" textlink="">
      <xdr:nvSpPr>
        <xdr:cNvPr id="261" name="テキスト ボックス 260"/>
        <xdr:cNvSpPr txBox="1"/>
      </xdr:nvSpPr>
      <xdr:spPr>
        <a:xfrm>
          <a:off x="1752111" y="164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47067</xdr:rowOff>
    </xdr:from>
    <xdr:to>
      <xdr:col>6</xdr:col>
      <xdr:colOff>38100</xdr:colOff>
      <xdr:row>98</xdr:row>
      <xdr:rowOff>148667</xdr:rowOff>
    </xdr:to>
    <xdr:sp macro="" textlink="">
      <xdr:nvSpPr>
        <xdr:cNvPr id="262" name="楕円 261"/>
        <xdr:cNvSpPr/>
      </xdr:nvSpPr>
      <xdr:spPr>
        <a:xfrm>
          <a:off x="1079500" y="168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139794</xdr:rowOff>
    </xdr:from>
    <xdr:ext cx="534377" cy="259045"/>
    <xdr:sp macro="" textlink="">
      <xdr:nvSpPr>
        <xdr:cNvPr id="263" name="テキスト ボックス 262"/>
        <xdr:cNvSpPr txBox="1"/>
      </xdr:nvSpPr>
      <xdr:spPr>
        <a:xfrm>
          <a:off x="863111" y="1694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34910</xdr:rowOff>
    </xdr:from>
    <xdr:to>
      <xdr:col>55</xdr:col>
      <xdr:colOff>0</xdr:colOff>
      <xdr:row>37</xdr:row>
      <xdr:rowOff>42133</xdr:rowOff>
    </xdr:to>
    <xdr:cxnSp macro="">
      <xdr:nvCxnSpPr>
        <xdr:cNvPr id="290" name="直線コネクタ 289"/>
        <xdr:cNvCxnSpPr/>
      </xdr:nvCxnSpPr>
      <xdr:spPr>
        <a:xfrm>
          <a:off x="9639300" y="6378560"/>
          <a:ext cx="8382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54251</xdr:rowOff>
    </xdr:from>
    <xdr:ext cx="469744" cy="259045"/>
    <xdr:sp macro="" textlink="">
      <xdr:nvSpPr>
        <xdr:cNvPr id="291" name="労働費平均値テキスト"/>
        <xdr:cNvSpPr txBox="1"/>
      </xdr:nvSpPr>
      <xdr:spPr>
        <a:xfrm>
          <a:off x="10528300" y="6397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9855</xdr:rowOff>
    </xdr:from>
    <xdr:to>
      <xdr:col>50</xdr:col>
      <xdr:colOff>114300</xdr:colOff>
      <xdr:row>37</xdr:row>
      <xdr:rowOff>34910</xdr:rowOff>
    </xdr:to>
    <xdr:cxnSp macro="">
      <xdr:nvCxnSpPr>
        <xdr:cNvPr id="293" name="直線コネクタ 292"/>
        <xdr:cNvCxnSpPr/>
      </xdr:nvCxnSpPr>
      <xdr:spPr>
        <a:xfrm>
          <a:off x="8750300" y="6353505"/>
          <a:ext cx="889000" cy="2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160504</xdr:rowOff>
    </xdr:from>
    <xdr:ext cx="469744" cy="259045"/>
    <xdr:sp macro="" textlink="">
      <xdr:nvSpPr>
        <xdr:cNvPr id="295" name="テキスト ボックス 294"/>
        <xdr:cNvSpPr txBox="1"/>
      </xdr:nvSpPr>
      <xdr:spPr>
        <a:xfrm>
          <a:off x="9404428" y="65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9855</xdr:rowOff>
    </xdr:from>
    <xdr:to>
      <xdr:col>45</xdr:col>
      <xdr:colOff>177800</xdr:colOff>
      <xdr:row>37</xdr:row>
      <xdr:rowOff>14518</xdr:rowOff>
    </xdr:to>
    <xdr:cxnSp macro="">
      <xdr:nvCxnSpPr>
        <xdr:cNvPr id="296" name="直線コネクタ 295"/>
        <xdr:cNvCxnSpPr/>
      </xdr:nvCxnSpPr>
      <xdr:spPr>
        <a:xfrm flipV="1">
          <a:off x="7861300" y="6353505"/>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162059</xdr:rowOff>
    </xdr:from>
    <xdr:ext cx="469744" cy="259045"/>
    <xdr:sp macro="" textlink="">
      <xdr:nvSpPr>
        <xdr:cNvPr id="298" name="テキスト ボックス 297"/>
        <xdr:cNvSpPr txBox="1"/>
      </xdr:nvSpPr>
      <xdr:spPr>
        <a:xfrm>
          <a:off x="8515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10313</xdr:rowOff>
    </xdr:from>
    <xdr:to>
      <xdr:col>41</xdr:col>
      <xdr:colOff>50800</xdr:colOff>
      <xdr:row>37</xdr:row>
      <xdr:rowOff>14518</xdr:rowOff>
    </xdr:to>
    <xdr:cxnSp macro="">
      <xdr:nvCxnSpPr>
        <xdr:cNvPr id="299" name="直線コネクタ 298"/>
        <xdr:cNvCxnSpPr/>
      </xdr:nvCxnSpPr>
      <xdr:spPr>
        <a:xfrm>
          <a:off x="6972300" y="6353963"/>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157761</xdr:rowOff>
    </xdr:from>
    <xdr:ext cx="469744" cy="259045"/>
    <xdr:sp macro="" textlink="">
      <xdr:nvSpPr>
        <xdr:cNvPr id="301" name="テキスト ボックス 300"/>
        <xdr:cNvSpPr txBox="1"/>
      </xdr:nvSpPr>
      <xdr:spPr>
        <a:xfrm>
          <a:off x="7626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154378</xdr:rowOff>
    </xdr:from>
    <xdr:ext cx="469744" cy="259045"/>
    <xdr:sp macro="" textlink="">
      <xdr:nvSpPr>
        <xdr:cNvPr id="303" name="テキスト ボックス 302"/>
        <xdr:cNvSpPr txBox="1"/>
      </xdr:nvSpPr>
      <xdr:spPr>
        <a:xfrm>
          <a:off x="6737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162783</xdr:rowOff>
    </xdr:from>
    <xdr:to>
      <xdr:col>55</xdr:col>
      <xdr:colOff>50800</xdr:colOff>
      <xdr:row>37</xdr:row>
      <xdr:rowOff>92933</xdr:rowOff>
    </xdr:to>
    <xdr:sp macro="" textlink="">
      <xdr:nvSpPr>
        <xdr:cNvPr id="309" name="楕円 308"/>
        <xdr:cNvSpPr/>
      </xdr:nvSpPr>
      <xdr:spPr>
        <a:xfrm>
          <a:off x="10426700" y="6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14210</xdr:rowOff>
    </xdr:from>
    <xdr:ext cx="469744" cy="259045"/>
    <xdr:sp macro="" textlink="">
      <xdr:nvSpPr>
        <xdr:cNvPr id="310" name="労働費該当値テキスト"/>
        <xdr:cNvSpPr txBox="1"/>
      </xdr:nvSpPr>
      <xdr:spPr>
        <a:xfrm>
          <a:off x="10528300" y="618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155560</xdr:rowOff>
    </xdr:from>
    <xdr:to>
      <xdr:col>50</xdr:col>
      <xdr:colOff>165100</xdr:colOff>
      <xdr:row>37</xdr:row>
      <xdr:rowOff>85710</xdr:rowOff>
    </xdr:to>
    <xdr:sp macro="" textlink="">
      <xdr:nvSpPr>
        <xdr:cNvPr id="311" name="楕円 310"/>
        <xdr:cNvSpPr/>
      </xdr:nvSpPr>
      <xdr:spPr>
        <a:xfrm>
          <a:off x="9588500" y="63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102237</xdr:rowOff>
    </xdr:from>
    <xdr:ext cx="469744" cy="259045"/>
    <xdr:sp macro="" textlink="">
      <xdr:nvSpPr>
        <xdr:cNvPr id="312" name="テキスト ボックス 311"/>
        <xdr:cNvSpPr txBox="1"/>
      </xdr:nvSpPr>
      <xdr:spPr>
        <a:xfrm>
          <a:off x="9404428" y="610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130505</xdr:rowOff>
    </xdr:from>
    <xdr:to>
      <xdr:col>46</xdr:col>
      <xdr:colOff>38100</xdr:colOff>
      <xdr:row>37</xdr:row>
      <xdr:rowOff>60655</xdr:rowOff>
    </xdr:to>
    <xdr:sp macro="" textlink="">
      <xdr:nvSpPr>
        <xdr:cNvPr id="313" name="楕円 312"/>
        <xdr:cNvSpPr/>
      </xdr:nvSpPr>
      <xdr:spPr>
        <a:xfrm>
          <a:off x="86995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77182</xdr:rowOff>
    </xdr:from>
    <xdr:ext cx="469744" cy="259045"/>
    <xdr:sp macro="" textlink="">
      <xdr:nvSpPr>
        <xdr:cNvPr id="314" name="テキスト ボックス 313"/>
        <xdr:cNvSpPr txBox="1"/>
      </xdr:nvSpPr>
      <xdr:spPr>
        <a:xfrm>
          <a:off x="8515428" y="60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135168</xdr:rowOff>
    </xdr:from>
    <xdr:to>
      <xdr:col>41</xdr:col>
      <xdr:colOff>101600</xdr:colOff>
      <xdr:row>37</xdr:row>
      <xdr:rowOff>65318</xdr:rowOff>
    </xdr:to>
    <xdr:sp macro="" textlink="">
      <xdr:nvSpPr>
        <xdr:cNvPr id="315" name="楕円 314"/>
        <xdr:cNvSpPr/>
      </xdr:nvSpPr>
      <xdr:spPr>
        <a:xfrm>
          <a:off x="7810500" y="630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81845</xdr:rowOff>
    </xdr:from>
    <xdr:ext cx="469744" cy="259045"/>
    <xdr:sp macro="" textlink="">
      <xdr:nvSpPr>
        <xdr:cNvPr id="316" name="テキスト ボックス 315"/>
        <xdr:cNvSpPr txBox="1"/>
      </xdr:nvSpPr>
      <xdr:spPr>
        <a:xfrm>
          <a:off x="7626428" y="608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130963</xdr:rowOff>
    </xdr:from>
    <xdr:to>
      <xdr:col>36</xdr:col>
      <xdr:colOff>165100</xdr:colOff>
      <xdr:row>37</xdr:row>
      <xdr:rowOff>61113</xdr:rowOff>
    </xdr:to>
    <xdr:sp macro="" textlink="">
      <xdr:nvSpPr>
        <xdr:cNvPr id="317" name="楕円 316"/>
        <xdr:cNvSpPr/>
      </xdr:nvSpPr>
      <xdr:spPr>
        <a:xfrm>
          <a:off x="69215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77640</xdr:rowOff>
    </xdr:from>
    <xdr:ext cx="469744" cy="259045"/>
    <xdr:sp macro="" textlink="">
      <xdr:nvSpPr>
        <xdr:cNvPr id="318" name="テキスト ボックス 317"/>
        <xdr:cNvSpPr txBox="1"/>
      </xdr:nvSpPr>
      <xdr:spPr>
        <a:xfrm>
          <a:off x="6737428" y="60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75768</xdr:rowOff>
    </xdr:from>
    <xdr:to>
      <xdr:col>55</xdr:col>
      <xdr:colOff>0</xdr:colOff>
      <xdr:row>57</xdr:row>
      <xdr:rowOff>77026</xdr:rowOff>
    </xdr:to>
    <xdr:cxnSp macro="">
      <xdr:nvCxnSpPr>
        <xdr:cNvPr id="347" name="直線コネクタ 346"/>
        <xdr:cNvCxnSpPr/>
      </xdr:nvCxnSpPr>
      <xdr:spPr>
        <a:xfrm flipV="1">
          <a:off x="9639300" y="9848418"/>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77026</xdr:rowOff>
    </xdr:from>
    <xdr:to>
      <xdr:col>50</xdr:col>
      <xdr:colOff>114300</xdr:colOff>
      <xdr:row>57</xdr:row>
      <xdr:rowOff>102133</xdr:rowOff>
    </xdr:to>
    <xdr:cxnSp macro="">
      <xdr:nvCxnSpPr>
        <xdr:cNvPr id="350" name="直線コネクタ 349"/>
        <xdr:cNvCxnSpPr/>
      </xdr:nvCxnSpPr>
      <xdr:spPr>
        <a:xfrm flipV="1">
          <a:off x="8750300" y="9849676"/>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2" name="テキスト ボックス 351"/>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102133</xdr:rowOff>
    </xdr:from>
    <xdr:to>
      <xdr:col>45</xdr:col>
      <xdr:colOff>177800</xdr:colOff>
      <xdr:row>57</xdr:row>
      <xdr:rowOff>167208</xdr:rowOff>
    </xdr:to>
    <xdr:cxnSp macro="">
      <xdr:nvCxnSpPr>
        <xdr:cNvPr id="353" name="直線コネクタ 352"/>
        <xdr:cNvCxnSpPr/>
      </xdr:nvCxnSpPr>
      <xdr:spPr>
        <a:xfrm flipV="1">
          <a:off x="7861300" y="9874783"/>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57214</xdr:rowOff>
    </xdr:from>
    <xdr:to>
      <xdr:col>41</xdr:col>
      <xdr:colOff>50800</xdr:colOff>
      <xdr:row>57</xdr:row>
      <xdr:rowOff>167208</xdr:rowOff>
    </xdr:to>
    <xdr:cxnSp macro="">
      <xdr:nvCxnSpPr>
        <xdr:cNvPr id="356" name="直線コネクタ 355"/>
        <xdr:cNvCxnSpPr/>
      </xdr:nvCxnSpPr>
      <xdr:spPr>
        <a:xfrm>
          <a:off x="6972300" y="9829864"/>
          <a:ext cx="889000" cy="10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0" name="テキスト ボックス 359"/>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24968</xdr:rowOff>
    </xdr:from>
    <xdr:to>
      <xdr:col>55</xdr:col>
      <xdr:colOff>50800</xdr:colOff>
      <xdr:row>57</xdr:row>
      <xdr:rowOff>126568</xdr:rowOff>
    </xdr:to>
    <xdr:sp macro="" textlink="">
      <xdr:nvSpPr>
        <xdr:cNvPr id="366" name="楕円 365"/>
        <xdr:cNvSpPr/>
      </xdr:nvSpPr>
      <xdr:spPr>
        <a:xfrm>
          <a:off x="10426700" y="97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3395</xdr:rowOff>
    </xdr:from>
    <xdr:ext cx="469744" cy="259045"/>
    <xdr:sp macro="" textlink="">
      <xdr:nvSpPr>
        <xdr:cNvPr id="367" name="農林水産業費該当値テキスト"/>
        <xdr:cNvSpPr txBox="1"/>
      </xdr:nvSpPr>
      <xdr:spPr>
        <a:xfrm>
          <a:off x="10528300" y="977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26226</xdr:rowOff>
    </xdr:from>
    <xdr:to>
      <xdr:col>50</xdr:col>
      <xdr:colOff>165100</xdr:colOff>
      <xdr:row>57</xdr:row>
      <xdr:rowOff>127826</xdr:rowOff>
    </xdr:to>
    <xdr:sp macro="" textlink="">
      <xdr:nvSpPr>
        <xdr:cNvPr id="368" name="楕円 367"/>
        <xdr:cNvSpPr/>
      </xdr:nvSpPr>
      <xdr:spPr>
        <a:xfrm>
          <a:off x="9588500" y="97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118953</xdr:rowOff>
    </xdr:from>
    <xdr:ext cx="469744" cy="259045"/>
    <xdr:sp macro="" textlink="">
      <xdr:nvSpPr>
        <xdr:cNvPr id="369" name="テキスト ボックス 368"/>
        <xdr:cNvSpPr txBox="1"/>
      </xdr:nvSpPr>
      <xdr:spPr>
        <a:xfrm>
          <a:off x="9404428" y="989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51333</xdr:rowOff>
    </xdr:from>
    <xdr:to>
      <xdr:col>46</xdr:col>
      <xdr:colOff>38100</xdr:colOff>
      <xdr:row>57</xdr:row>
      <xdr:rowOff>152933</xdr:rowOff>
    </xdr:to>
    <xdr:sp macro="" textlink="">
      <xdr:nvSpPr>
        <xdr:cNvPr id="370" name="楕円 369"/>
        <xdr:cNvSpPr/>
      </xdr:nvSpPr>
      <xdr:spPr>
        <a:xfrm>
          <a:off x="8699500" y="98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144060</xdr:rowOff>
    </xdr:from>
    <xdr:ext cx="469744" cy="259045"/>
    <xdr:sp macro="" textlink="">
      <xdr:nvSpPr>
        <xdr:cNvPr id="371" name="テキスト ボックス 370"/>
        <xdr:cNvSpPr txBox="1"/>
      </xdr:nvSpPr>
      <xdr:spPr>
        <a:xfrm>
          <a:off x="8515428" y="991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116408</xdr:rowOff>
    </xdr:from>
    <xdr:to>
      <xdr:col>41</xdr:col>
      <xdr:colOff>101600</xdr:colOff>
      <xdr:row>58</xdr:row>
      <xdr:rowOff>46558</xdr:rowOff>
    </xdr:to>
    <xdr:sp macro="" textlink="">
      <xdr:nvSpPr>
        <xdr:cNvPr id="372" name="楕円 371"/>
        <xdr:cNvSpPr/>
      </xdr:nvSpPr>
      <xdr:spPr>
        <a:xfrm>
          <a:off x="7810500" y="98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37685</xdr:rowOff>
    </xdr:from>
    <xdr:ext cx="469744" cy="259045"/>
    <xdr:sp macro="" textlink="">
      <xdr:nvSpPr>
        <xdr:cNvPr id="373" name="テキスト ボックス 372"/>
        <xdr:cNvSpPr txBox="1"/>
      </xdr:nvSpPr>
      <xdr:spPr>
        <a:xfrm>
          <a:off x="7626428" y="998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6414</xdr:rowOff>
    </xdr:from>
    <xdr:to>
      <xdr:col>36</xdr:col>
      <xdr:colOff>165100</xdr:colOff>
      <xdr:row>57</xdr:row>
      <xdr:rowOff>108014</xdr:rowOff>
    </xdr:to>
    <xdr:sp macro="" textlink="">
      <xdr:nvSpPr>
        <xdr:cNvPr id="374" name="楕円 373"/>
        <xdr:cNvSpPr/>
      </xdr:nvSpPr>
      <xdr:spPr>
        <a:xfrm>
          <a:off x="6921500" y="97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124541</xdr:rowOff>
    </xdr:from>
    <xdr:ext cx="469744" cy="259045"/>
    <xdr:sp macro="" textlink="">
      <xdr:nvSpPr>
        <xdr:cNvPr id="375" name="テキスト ボックス 374"/>
        <xdr:cNvSpPr txBox="1"/>
      </xdr:nvSpPr>
      <xdr:spPr>
        <a:xfrm>
          <a:off x="6737428" y="955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166022</xdr:rowOff>
    </xdr:from>
    <xdr:to>
      <xdr:col>55</xdr:col>
      <xdr:colOff>0</xdr:colOff>
      <xdr:row>76</xdr:row>
      <xdr:rowOff>87057</xdr:rowOff>
    </xdr:to>
    <xdr:cxnSp macro="">
      <xdr:nvCxnSpPr>
        <xdr:cNvPr id="406" name="直線コネクタ 405"/>
        <xdr:cNvCxnSpPr/>
      </xdr:nvCxnSpPr>
      <xdr:spPr>
        <a:xfrm>
          <a:off x="9639300" y="13024772"/>
          <a:ext cx="838200" cy="9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7" name="商工費平均値テキスト"/>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166022</xdr:rowOff>
    </xdr:from>
    <xdr:to>
      <xdr:col>50</xdr:col>
      <xdr:colOff>114300</xdr:colOff>
      <xdr:row>76</xdr:row>
      <xdr:rowOff>37483</xdr:rowOff>
    </xdr:to>
    <xdr:cxnSp macro="">
      <xdr:nvCxnSpPr>
        <xdr:cNvPr id="409" name="直線コネクタ 408"/>
        <xdr:cNvCxnSpPr/>
      </xdr:nvCxnSpPr>
      <xdr:spPr>
        <a:xfrm flipV="1">
          <a:off x="8750300" y="13024772"/>
          <a:ext cx="88900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1" name="テキスト ボックス 410"/>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138720</xdr:rowOff>
    </xdr:from>
    <xdr:to>
      <xdr:col>45</xdr:col>
      <xdr:colOff>177800</xdr:colOff>
      <xdr:row>76</xdr:row>
      <xdr:rowOff>37483</xdr:rowOff>
    </xdr:to>
    <xdr:cxnSp macro="">
      <xdr:nvCxnSpPr>
        <xdr:cNvPr id="412" name="直線コネクタ 411"/>
        <xdr:cNvCxnSpPr/>
      </xdr:nvCxnSpPr>
      <xdr:spPr>
        <a:xfrm>
          <a:off x="7861300" y="12654570"/>
          <a:ext cx="8890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138720</xdr:rowOff>
    </xdr:from>
    <xdr:to>
      <xdr:col>41</xdr:col>
      <xdr:colOff>50800</xdr:colOff>
      <xdr:row>76</xdr:row>
      <xdr:rowOff>19783</xdr:rowOff>
    </xdr:to>
    <xdr:cxnSp macro="">
      <xdr:nvCxnSpPr>
        <xdr:cNvPr id="415" name="直線コネクタ 414"/>
        <xdr:cNvCxnSpPr/>
      </xdr:nvCxnSpPr>
      <xdr:spPr>
        <a:xfrm flipV="1">
          <a:off x="6972300" y="12654570"/>
          <a:ext cx="889000" cy="39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36257</xdr:rowOff>
    </xdr:from>
    <xdr:to>
      <xdr:col>55</xdr:col>
      <xdr:colOff>50800</xdr:colOff>
      <xdr:row>76</xdr:row>
      <xdr:rowOff>137857</xdr:rowOff>
    </xdr:to>
    <xdr:sp macro="" textlink="">
      <xdr:nvSpPr>
        <xdr:cNvPr id="425" name="楕円 424"/>
        <xdr:cNvSpPr/>
      </xdr:nvSpPr>
      <xdr:spPr>
        <a:xfrm>
          <a:off x="10426700" y="130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59134</xdr:rowOff>
    </xdr:from>
    <xdr:ext cx="534377" cy="259045"/>
    <xdr:sp macro="" textlink="">
      <xdr:nvSpPr>
        <xdr:cNvPr id="426" name="商工費該当値テキスト"/>
        <xdr:cNvSpPr txBox="1"/>
      </xdr:nvSpPr>
      <xdr:spPr>
        <a:xfrm>
          <a:off x="10528300" y="1291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115222</xdr:rowOff>
    </xdr:from>
    <xdr:to>
      <xdr:col>50</xdr:col>
      <xdr:colOff>165100</xdr:colOff>
      <xdr:row>76</xdr:row>
      <xdr:rowOff>45371</xdr:rowOff>
    </xdr:to>
    <xdr:sp macro="" textlink="">
      <xdr:nvSpPr>
        <xdr:cNvPr id="427" name="楕円 426"/>
        <xdr:cNvSpPr/>
      </xdr:nvSpPr>
      <xdr:spPr>
        <a:xfrm>
          <a:off x="9588500" y="12973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61899</xdr:rowOff>
    </xdr:from>
    <xdr:ext cx="534377" cy="259045"/>
    <xdr:sp macro="" textlink="">
      <xdr:nvSpPr>
        <xdr:cNvPr id="428" name="テキスト ボックス 427"/>
        <xdr:cNvSpPr txBox="1"/>
      </xdr:nvSpPr>
      <xdr:spPr>
        <a:xfrm>
          <a:off x="9372111" y="1274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158133</xdr:rowOff>
    </xdr:from>
    <xdr:to>
      <xdr:col>46</xdr:col>
      <xdr:colOff>38100</xdr:colOff>
      <xdr:row>76</xdr:row>
      <xdr:rowOff>88283</xdr:rowOff>
    </xdr:to>
    <xdr:sp macro="" textlink="">
      <xdr:nvSpPr>
        <xdr:cNvPr id="429" name="楕円 428"/>
        <xdr:cNvSpPr/>
      </xdr:nvSpPr>
      <xdr:spPr>
        <a:xfrm>
          <a:off x="8699500" y="130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104810</xdr:rowOff>
    </xdr:from>
    <xdr:ext cx="534377" cy="259045"/>
    <xdr:sp macro="" textlink="">
      <xdr:nvSpPr>
        <xdr:cNvPr id="430" name="テキスト ボックス 429"/>
        <xdr:cNvSpPr txBox="1"/>
      </xdr:nvSpPr>
      <xdr:spPr>
        <a:xfrm>
          <a:off x="8483111" y="127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87920</xdr:rowOff>
    </xdr:from>
    <xdr:to>
      <xdr:col>41</xdr:col>
      <xdr:colOff>101600</xdr:colOff>
      <xdr:row>74</xdr:row>
      <xdr:rowOff>18070</xdr:rowOff>
    </xdr:to>
    <xdr:sp macro="" textlink="">
      <xdr:nvSpPr>
        <xdr:cNvPr id="431" name="楕円 430"/>
        <xdr:cNvSpPr/>
      </xdr:nvSpPr>
      <xdr:spPr>
        <a:xfrm>
          <a:off x="7810500" y="126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34597</xdr:rowOff>
    </xdr:from>
    <xdr:ext cx="534377" cy="259045"/>
    <xdr:sp macro="" textlink="">
      <xdr:nvSpPr>
        <xdr:cNvPr id="432" name="テキスト ボックス 431"/>
        <xdr:cNvSpPr txBox="1"/>
      </xdr:nvSpPr>
      <xdr:spPr>
        <a:xfrm>
          <a:off x="7594111" y="1237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140433</xdr:rowOff>
    </xdr:from>
    <xdr:to>
      <xdr:col>36</xdr:col>
      <xdr:colOff>165100</xdr:colOff>
      <xdr:row>76</xdr:row>
      <xdr:rowOff>70583</xdr:rowOff>
    </xdr:to>
    <xdr:sp macro="" textlink="">
      <xdr:nvSpPr>
        <xdr:cNvPr id="433" name="楕円 432"/>
        <xdr:cNvSpPr/>
      </xdr:nvSpPr>
      <xdr:spPr>
        <a:xfrm>
          <a:off x="6921500" y="129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87110</xdr:rowOff>
    </xdr:from>
    <xdr:ext cx="534377" cy="259045"/>
    <xdr:sp macro="" textlink="">
      <xdr:nvSpPr>
        <xdr:cNvPr id="434" name="テキスト ボックス 433"/>
        <xdr:cNvSpPr txBox="1"/>
      </xdr:nvSpPr>
      <xdr:spPr>
        <a:xfrm>
          <a:off x="6705111" y="1277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104332</xdr:rowOff>
    </xdr:from>
    <xdr:to>
      <xdr:col>55</xdr:col>
      <xdr:colOff>0</xdr:colOff>
      <xdr:row>96</xdr:row>
      <xdr:rowOff>142917</xdr:rowOff>
    </xdr:to>
    <xdr:cxnSp macro="">
      <xdr:nvCxnSpPr>
        <xdr:cNvPr id="466" name="直線コネクタ 465"/>
        <xdr:cNvCxnSpPr/>
      </xdr:nvCxnSpPr>
      <xdr:spPr>
        <a:xfrm flipV="1">
          <a:off x="9639300" y="16563532"/>
          <a:ext cx="838200" cy="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7" name="土木費平均値テキスト"/>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127845</xdr:rowOff>
    </xdr:from>
    <xdr:to>
      <xdr:col>50</xdr:col>
      <xdr:colOff>114300</xdr:colOff>
      <xdr:row>96</xdr:row>
      <xdr:rowOff>142917</xdr:rowOff>
    </xdr:to>
    <xdr:cxnSp macro="">
      <xdr:nvCxnSpPr>
        <xdr:cNvPr id="469" name="直線コネクタ 468"/>
        <xdr:cNvCxnSpPr/>
      </xdr:nvCxnSpPr>
      <xdr:spPr>
        <a:xfrm>
          <a:off x="8750300" y="16587045"/>
          <a:ext cx="8890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1" name="テキスト ボックス 470"/>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127845</xdr:rowOff>
    </xdr:from>
    <xdr:to>
      <xdr:col>45</xdr:col>
      <xdr:colOff>177800</xdr:colOff>
      <xdr:row>97</xdr:row>
      <xdr:rowOff>12664</xdr:rowOff>
    </xdr:to>
    <xdr:cxnSp macro="">
      <xdr:nvCxnSpPr>
        <xdr:cNvPr id="472" name="直線コネクタ 471"/>
        <xdr:cNvCxnSpPr/>
      </xdr:nvCxnSpPr>
      <xdr:spPr>
        <a:xfrm flipV="1">
          <a:off x="7861300" y="16587045"/>
          <a:ext cx="889000" cy="5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4" name="テキスト ボックス 473"/>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12664</xdr:rowOff>
    </xdr:from>
    <xdr:to>
      <xdr:col>41</xdr:col>
      <xdr:colOff>50800</xdr:colOff>
      <xdr:row>97</xdr:row>
      <xdr:rowOff>41615</xdr:rowOff>
    </xdr:to>
    <xdr:cxnSp macro="">
      <xdr:nvCxnSpPr>
        <xdr:cNvPr id="475" name="直線コネクタ 474"/>
        <xdr:cNvCxnSpPr/>
      </xdr:nvCxnSpPr>
      <xdr:spPr>
        <a:xfrm flipV="1">
          <a:off x="6972300" y="16643314"/>
          <a:ext cx="889000" cy="2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7" name="テキスト ボックス 476"/>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79" name="テキスト ボックス 478"/>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53532</xdr:rowOff>
    </xdr:from>
    <xdr:to>
      <xdr:col>55</xdr:col>
      <xdr:colOff>50800</xdr:colOff>
      <xdr:row>96</xdr:row>
      <xdr:rowOff>155132</xdr:rowOff>
    </xdr:to>
    <xdr:sp macro="" textlink="">
      <xdr:nvSpPr>
        <xdr:cNvPr id="485" name="楕円 484"/>
        <xdr:cNvSpPr/>
      </xdr:nvSpPr>
      <xdr:spPr>
        <a:xfrm>
          <a:off x="10426700" y="1651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76409</xdr:rowOff>
    </xdr:from>
    <xdr:ext cx="534377" cy="259045"/>
    <xdr:sp macro="" textlink="">
      <xdr:nvSpPr>
        <xdr:cNvPr id="486" name="土木費該当値テキスト"/>
        <xdr:cNvSpPr txBox="1"/>
      </xdr:nvSpPr>
      <xdr:spPr>
        <a:xfrm>
          <a:off x="10528300" y="1636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92117</xdr:rowOff>
    </xdr:from>
    <xdr:to>
      <xdr:col>50</xdr:col>
      <xdr:colOff>165100</xdr:colOff>
      <xdr:row>97</xdr:row>
      <xdr:rowOff>22267</xdr:rowOff>
    </xdr:to>
    <xdr:sp macro="" textlink="">
      <xdr:nvSpPr>
        <xdr:cNvPr id="487" name="楕円 486"/>
        <xdr:cNvSpPr/>
      </xdr:nvSpPr>
      <xdr:spPr>
        <a:xfrm>
          <a:off x="9588500" y="165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38794</xdr:rowOff>
    </xdr:from>
    <xdr:ext cx="534377" cy="259045"/>
    <xdr:sp macro="" textlink="">
      <xdr:nvSpPr>
        <xdr:cNvPr id="488" name="テキスト ボックス 487"/>
        <xdr:cNvSpPr txBox="1"/>
      </xdr:nvSpPr>
      <xdr:spPr>
        <a:xfrm>
          <a:off x="9372111" y="163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77045</xdr:rowOff>
    </xdr:from>
    <xdr:to>
      <xdr:col>46</xdr:col>
      <xdr:colOff>38100</xdr:colOff>
      <xdr:row>97</xdr:row>
      <xdr:rowOff>7195</xdr:rowOff>
    </xdr:to>
    <xdr:sp macro="" textlink="">
      <xdr:nvSpPr>
        <xdr:cNvPr id="489" name="楕円 488"/>
        <xdr:cNvSpPr/>
      </xdr:nvSpPr>
      <xdr:spPr>
        <a:xfrm>
          <a:off x="8699500" y="165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23722</xdr:rowOff>
    </xdr:from>
    <xdr:ext cx="534377" cy="259045"/>
    <xdr:sp macro="" textlink="">
      <xdr:nvSpPr>
        <xdr:cNvPr id="490" name="テキスト ボックス 489"/>
        <xdr:cNvSpPr txBox="1"/>
      </xdr:nvSpPr>
      <xdr:spPr>
        <a:xfrm>
          <a:off x="8483111" y="163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133314</xdr:rowOff>
    </xdr:from>
    <xdr:to>
      <xdr:col>41</xdr:col>
      <xdr:colOff>101600</xdr:colOff>
      <xdr:row>97</xdr:row>
      <xdr:rowOff>63464</xdr:rowOff>
    </xdr:to>
    <xdr:sp macro="" textlink="">
      <xdr:nvSpPr>
        <xdr:cNvPr id="491" name="楕円 490"/>
        <xdr:cNvSpPr/>
      </xdr:nvSpPr>
      <xdr:spPr>
        <a:xfrm>
          <a:off x="7810500" y="165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79991</xdr:rowOff>
    </xdr:from>
    <xdr:ext cx="534377" cy="259045"/>
    <xdr:sp macro="" textlink="">
      <xdr:nvSpPr>
        <xdr:cNvPr id="492" name="テキスト ボックス 491"/>
        <xdr:cNvSpPr txBox="1"/>
      </xdr:nvSpPr>
      <xdr:spPr>
        <a:xfrm>
          <a:off x="7594111" y="1636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162265</xdr:rowOff>
    </xdr:from>
    <xdr:to>
      <xdr:col>36</xdr:col>
      <xdr:colOff>165100</xdr:colOff>
      <xdr:row>97</xdr:row>
      <xdr:rowOff>92415</xdr:rowOff>
    </xdr:to>
    <xdr:sp macro="" textlink="">
      <xdr:nvSpPr>
        <xdr:cNvPr id="493" name="楕円 492"/>
        <xdr:cNvSpPr/>
      </xdr:nvSpPr>
      <xdr:spPr>
        <a:xfrm>
          <a:off x="6921500" y="1662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108942</xdr:rowOff>
    </xdr:from>
    <xdr:ext cx="534377" cy="259045"/>
    <xdr:sp macro="" textlink="">
      <xdr:nvSpPr>
        <xdr:cNvPr id="494" name="テキスト ボックス 493"/>
        <xdr:cNvSpPr txBox="1"/>
      </xdr:nvSpPr>
      <xdr:spPr>
        <a:xfrm>
          <a:off x="6705111" y="163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155748</xdr:rowOff>
    </xdr:from>
    <xdr:to>
      <xdr:col>85</xdr:col>
      <xdr:colOff>127000</xdr:colOff>
      <xdr:row>37</xdr:row>
      <xdr:rowOff>151770</xdr:rowOff>
    </xdr:to>
    <xdr:cxnSp macro="">
      <xdr:nvCxnSpPr>
        <xdr:cNvPr id="522" name="直線コネクタ 521"/>
        <xdr:cNvCxnSpPr/>
      </xdr:nvCxnSpPr>
      <xdr:spPr>
        <a:xfrm flipV="1">
          <a:off x="15481300" y="6327948"/>
          <a:ext cx="838200" cy="16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151770</xdr:rowOff>
    </xdr:from>
    <xdr:to>
      <xdr:col>81</xdr:col>
      <xdr:colOff>50800</xdr:colOff>
      <xdr:row>38</xdr:row>
      <xdr:rowOff>2677</xdr:rowOff>
    </xdr:to>
    <xdr:cxnSp macro="">
      <xdr:nvCxnSpPr>
        <xdr:cNvPr id="525" name="直線コネクタ 524"/>
        <xdr:cNvCxnSpPr/>
      </xdr:nvCxnSpPr>
      <xdr:spPr>
        <a:xfrm flipV="1">
          <a:off x="14592300" y="6495420"/>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7" name="テキスト ボックス 526"/>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142535</xdr:rowOff>
    </xdr:from>
    <xdr:to>
      <xdr:col>76</xdr:col>
      <xdr:colOff>114300</xdr:colOff>
      <xdr:row>38</xdr:row>
      <xdr:rowOff>2677</xdr:rowOff>
    </xdr:to>
    <xdr:cxnSp macro="">
      <xdr:nvCxnSpPr>
        <xdr:cNvPr id="528" name="直線コネクタ 527"/>
        <xdr:cNvCxnSpPr/>
      </xdr:nvCxnSpPr>
      <xdr:spPr>
        <a:xfrm>
          <a:off x="13703300" y="6486185"/>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0" name="テキスト ボックス 529"/>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106873</xdr:rowOff>
    </xdr:from>
    <xdr:to>
      <xdr:col>71</xdr:col>
      <xdr:colOff>177800</xdr:colOff>
      <xdr:row>37</xdr:row>
      <xdr:rowOff>142535</xdr:rowOff>
    </xdr:to>
    <xdr:cxnSp macro="">
      <xdr:nvCxnSpPr>
        <xdr:cNvPr id="531" name="直線コネクタ 530"/>
        <xdr:cNvCxnSpPr/>
      </xdr:nvCxnSpPr>
      <xdr:spPr>
        <a:xfrm>
          <a:off x="12814300" y="6450523"/>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3" name="テキスト ボックス 532"/>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5" name="テキスト ボックス 534"/>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104948</xdr:rowOff>
    </xdr:from>
    <xdr:to>
      <xdr:col>85</xdr:col>
      <xdr:colOff>177800</xdr:colOff>
      <xdr:row>37</xdr:row>
      <xdr:rowOff>35098</xdr:rowOff>
    </xdr:to>
    <xdr:sp macro="" textlink="">
      <xdr:nvSpPr>
        <xdr:cNvPr id="541" name="楕円 540"/>
        <xdr:cNvSpPr/>
      </xdr:nvSpPr>
      <xdr:spPr>
        <a:xfrm>
          <a:off x="16268700" y="62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83375</xdr:rowOff>
    </xdr:from>
    <xdr:ext cx="534377" cy="259045"/>
    <xdr:sp macro="" textlink="">
      <xdr:nvSpPr>
        <xdr:cNvPr id="542" name="消防費該当値テキスト"/>
        <xdr:cNvSpPr txBox="1"/>
      </xdr:nvSpPr>
      <xdr:spPr>
        <a:xfrm>
          <a:off x="16370300" y="6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100970</xdr:rowOff>
    </xdr:from>
    <xdr:to>
      <xdr:col>81</xdr:col>
      <xdr:colOff>101600</xdr:colOff>
      <xdr:row>38</xdr:row>
      <xdr:rowOff>31121</xdr:rowOff>
    </xdr:to>
    <xdr:sp macro="" textlink="">
      <xdr:nvSpPr>
        <xdr:cNvPr id="543" name="楕円 542"/>
        <xdr:cNvSpPr/>
      </xdr:nvSpPr>
      <xdr:spPr>
        <a:xfrm>
          <a:off x="15430500" y="6444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22247</xdr:rowOff>
    </xdr:from>
    <xdr:ext cx="534377" cy="259045"/>
    <xdr:sp macro="" textlink="">
      <xdr:nvSpPr>
        <xdr:cNvPr id="544" name="テキスト ボックス 543"/>
        <xdr:cNvSpPr txBox="1"/>
      </xdr:nvSpPr>
      <xdr:spPr>
        <a:xfrm>
          <a:off x="15214111" y="65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123327</xdr:rowOff>
    </xdr:from>
    <xdr:to>
      <xdr:col>76</xdr:col>
      <xdr:colOff>165100</xdr:colOff>
      <xdr:row>38</xdr:row>
      <xdr:rowOff>53477</xdr:rowOff>
    </xdr:to>
    <xdr:sp macro="" textlink="">
      <xdr:nvSpPr>
        <xdr:cNvPr id="545" name="楕円 544"/>
        <xdr:cNvSpPr/>
      </xdr:nvSpPr>
      <xdr:spPr>
        <a:xfrm>
          <a:off x="14541500" y="6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44604</xdr:rowOff>
    </xdr:from>
    <xdr:ext cx="534377" cy="259045"/>
    <xdr:sp macro="" textlink="">
      <xdr:nvSpPr>
        <xdr:cNvPr id="546" name="テキスト ボックス 545"/>
        <xdr:cNvSpPr txBox="1"/>
      </xdr:nvSpPr>
      <xdr:spPr>
        <a:xfrm>
          <a:off x="14325111" y="655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91735</xdr:rowOff>
    </xdr:from>
    <xdr:to>
      <xdr:col>72</xdr:col>
      <xdr:colOff>38100</xdr:colOff>
      <xdr:row>38</xdr:row>
      <xdr:rowOff>21885</xdr:rowOff>
    </xdr:to>
    <xdr:sp macro="" textlink="">
      <xdr:nvSpPr>
        <xdr:cNvPr id="547" name="楕円 546"/>
        <xdr:cNvSpPr/>
      </xdr:nvSpPr>
      <xdr:spPr>
        <a:xfrm>
          <a:off x="13652500" y="64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13012</xdr:rowOff>
    </xdr:from>
    <xdr:ext cx="534377" cy="259045"/>
    <xdr:sp macro="" textlink="">
      <xdr:nvSpPr>
        <xdr:cNvPr id="548" name="テキスト ボックス 547"/>
        <xdr:cNvSpPr txBox="1"/>
      </xdr:nvSpPr>
      <xdr:spPr>
        <a:xfrm>
          <a:off x="13436111" y="652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56073</xdr:rowOff>
    </xdr:from>
    <xdr:to>
      <xdr:col>67</xdr:col>
      <xdr:colOff>101600</xdr:colOff>
      <xdr:row>37</xdr:row>
      <xdr:rowOff>157673</xdr:rowOff>
    </xdr:to>
    <xdr:sp macro="" textlink="">
      <xdr:nvSpPr>
        <xdr:cNvPr id="549" name="楕円 548"/>
        <xdr:cNvSpPr/>
      </xdr:nvSpPr>
      <xdr:spPr>
        <a:xfrm>
          <a:off x="12763500" y="63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148800</xdr:rowOff>
    </xdr:from>
    <xdr:ext cx="534377" cy="259045"/>
    <xdr:sp macro="" textlink="">
      <xdr:nvSpPr>
        <xdr:cNvPr id="550" name="テキスト ボックス 549"/>
        <xdr:cNvSpPr txBox="1"/>
      </xdr:nvSpPr>
      <xdr:spPr>
        <a:xfrm>
          <a:off x="12547111" y="649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80199</xdr:rowOff>
    </xdr:from>
    <xdr:to>
      <xdr:col>85</xdr:col>
      <xdr:colOff>127000</xdr:colOff>
      <xdr:row>57</xdr:row>
      <xdr:rowOff>149432</xdr:rowOff>
    </xdr:to>
    <xdr:cxnSp macro="">
      <xdr:nvCxnSpPr>
        <xdr:cNvPr id="582" name="直線コネクタ 581"/>
        <xdr:cNvCxnSpPr/>
      </xdr:nvCxnSpPr>
      <xdr:spPr>
        <a:xfrm>
          <a:off x="15481300" y="9852849"/>
          <a:ext cx="8382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80199</xdr:rowOff>
    </xdr:from>
    <xdr:to>
      <xdr:col>81</xdr:col>
      <xdr:colOff>50800</xdr:colOff>
      <xdr:row>58</xdr:row>
      <xdr:rowOff>126158</xdr:rowOff>
    </xdr:to>
    <xdr:cxnSp macro="">
      <xdr:nvCxnSpPr>
        <xdr:cNvPr id="585" name="直線コネクタ 584"/>
        <xdr:cNvCxnSpPr/>
      </xdr:nvCxnSpPr>
      <xdr:spPr>
        <a:xfrm flipV="1">
          <a:off x="14592300" y="9852849"/>
          <a:ext cx="889000" cy="2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126158</xdr:rowOff>
    </xdr:from>
    <xdr:to>
      <xdr:col>76</xdr:col>
      <xdr:colOff>114300</xdr:colOff>
      <xdr:row>59</xdr:row>
      <xdr:rowOff>22744</xdr:rowOff>
    </xdr:to>
    <xdr:cxnSp macro="">
      <xdr:nvCxnSpPr>
        <xdr:cNvPr id="588" name="直線コネクタ 587"/>
        <xdr:cNvCxnSpPr/>
      </xdr:nvCxnSpPr>
      <xdr:spPr>
        <a:xfrm flipV="1">
          <a:off x="13703300" y="10070258"/>
          <a:ext cx="8890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111179</xdr:rowOff>
    </xdr:from>
    <xdr:to>
      <xdr:col>71</xdr:col>
      <xdr:colOff>177800</xdr:colOff>
      <xdr:row>59</xdr:row>
      <xdr:rowOff>22744</xdr:rowOff>
    </xdr:to>
    <xdr:cxnSp macro="">
      <xdr:nvCxnSpPr>
        <xdr:cNvPr id="591" name="直線コネクタ 590"/>
        <xdr:cNvCxnSpPr/>
      </xdr:nvCxnSpPr>
      <xdr:spPr>
        <a:xfrm>
          <a:off x="12814300" y="10055279"/>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3" name="テキスト ボックス 592"/>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5" name="テキスト ボックス 594"/>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98632</xdr:rowOff>
    </xdr:from>
    <xdr:to>
      <xdr:col>85</xdr:col>
      <xdr:colOff>177800</xdr:colOff>
      <xdr:row>58</xdr:row>
      <xdr:rowOff>28782</xdr:rowOff>
    </xdr:to>
    <xdr:sp macro="" textlink="">
      <xdr:nvSpPr>
        <xdr:cNvPr id="601" name="楕円 600"/>
        <xdr:cNvSpPr/>
      </xdr:nvSpPr>
      <xdr:spPr>
        <a:xfrm>
          <a:off x="16268700" y="987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77059</xdr:rowOff>
    </xdr:from>
    <xdr:ext cx="534377" cy="259045"/>
    <xdr:sp macro="" textlink="">
      <xdr:nvSpPr>
        <xdr:cNvPr id="602" name="教育費該当値テキスト"/>
        <xdr:cNvSpPr txBox="1"/>
      </xdr:nvSpPr>
      <xdr:spPr>
        <a:xfrm>
          <a:off x="16370300" y="98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29399</xdr:rowOff>
    </xdr:from>
    <xdr:to>
      <xdr:col>81</xdr:col>
      <xdr:colOff>101600</xdr:colOff>
      <xdr:row>57</xdr:row>
      <xdr:rowOff>130999</xdr:rowOff>
    </xdr:to>
    <xdr:sp macro="" textlink="">
      <xdr:nvSpPr>
        <xdr:cNvPr id="603" name="楕円 602"/>
        <xdr:cNvSpPr/>
      </xdr:nvSpPr>
      <xdr:spPr>
        <a:xfrm>
          <a:off x="15430500" y="98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147526</xdr:rowOff>
    </xdr:from>
    <xdr:ext cx="534377" cy="259045"/>
    <xdr:sp macro="" textlink="">
      <xdr:nvSpPr>
        <xdr:cNvPr id="604" name="テキスト ボックス 603"/>
        <xdr:cNvSpPr txBox="1"/>
      </xdr:nvSpPr>
      <xdr:spPr>
        <a:xfrm>
          <a:off x="15214111" y="957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75358</xdr:rowOff>
    </xdr:from>
    <xdr:to>
      <xdr:col>76</xdr:col>
      <xdr:colOff>165100</xdr:colOff>
      <xdr:row>59</xdr:row>
      <xdr:rowOff>5508</xdr:rowOff>
    </xdr:to>
    <xdr:sp macro="" textlink="">
      <xdr:nvSpPr>
        <xdr:cNvPr id="605" name="楕円 604"/>
        <xdr:cNvSpPr/>
      </xdr:nvSpPr>
      <xdr:spPr>
        <a:xfrm>
          <a:off x="14541500" y="1001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168085</xdr:rowOff>
    </xdr:from>
    <xdr:ext cx="534377" cy="259045"/>
    <xdr:sp macro="" textlink="">
      <xdr:nvSpPr>
        <xdr:cNvPr id="606" name="テキスト ボックス 605"/>
        <xdr:cNvSpPr txBox="1"/>
      </xdr:nvSpPr>
      <xdr:spPr>
        <a:xfrm>
          <a:off x="14325111" y="1011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143394</xdr:rowOff>
    </xdr:from>
    <xdr:to>
      <xdr:col>72</xdr:col>
      <xdr:colOff>38100</xdr:colOff>
      <xdr:row>59</xdr:row>
      <xdr:rowOff>73544</xdr:rowOff>
    </xdr:to>
    <xdr:sp macro="" textlink="">
      <xdr:nvSpPr>
        <xdr:cNvPr id="607" name="楕円 606"/>
        <xdr:cNvSpPr/>
      </xdr:nvSpPr>
      <xdr:spPr>
        <a:xfrm>
          <a:off x="13652500" y="1008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64671</xdr:rowOff>
    </xdr:from>
    <xdr:ext cx="534377" cy="259045"/>
    <xdr:sp macro="" textlink="">
      <xdr:nvSpPr>
        <xdr:cNvPr id="608" name="テキスト ボックス 607"/>
        <xdr:cNvSpPr txBox="1"/>
      </xdr:nvSpPr>
      <xdr:spPr>
        <a:xfrm>
          <a:off x="13436111" y="1018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60379</xdr:rowOff>
    </xdr:from>
    <xdr:to>
      <xdr:col>67</xdr:col>
      <xdr:colOff>101600</xdr:colOff>
      <xdr:row>58</xdr:row>
      <xdr:rowOff>161979</xdr:rowOff>
    </xdr:to>
    <xdr:sp macro="" textlink="">
      <xdr:nvSpPr>
        <xdr:cNvPr id="609" name="楕円 608"/>
        <xdr:cNvSpPr/>
      </xdr:nvSpPr>
      <xdr:spPr>
        <a:xfrm>
          <a:off x="12763500" y="100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153106</xdr:rowOff>
    </xdr:from>
    <xdr:ext cx="534377" cy="259045"/>
    <xdr:sp macro="" textlink="">
      <xdr:nvSpPr>
        <xdr:cNvPr id="610" name="テキスト ボックス 609"/>
        <xdr:cNvSpPr txBox="1"/>
      </xdr:nvSpPr>
      <xdr:spPr>
        <a:xfrm>
          <a:off x="12547111" y="1009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44341</xdr:rowOff>
    </xdr:from>
    <xdr:to>
      <xdr:col>85</xdr:col>
      <xdr:colOff>127000</xdr:colOff>
      <xdr:row>79</xdr:row>
      <xdr:rowOff>48261</xdr:rowOff>
    </xdr:to>
    <xdr:cxnSp macro="">
      <xdr:nvCxnSpPr>
        <xdr:cNvPr id="641" name="直線コネクタ 640"/>
        <xdr:cNvCxnSpPr/>
      </xdr:nvCxnSpPr>
      <xdr:spPr>
        <a:xfrm flipV="1">
          <a:off x="15481300" y="13588891"/>
          <a:ext cx="8382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2" name="災害復旧費平均値テキスト"/>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32748</xdr:rowOff>
    </xdr:from>
    <xdr:to>
      <xdr:col>81</xdr:col>
      <xdr:colOff>50800</xdr:colOff>
      <xdr:row>79</xdr:row>
      <xdr:rowOff>48261</xdr:rowOff>
    </xdr:to>
    <xdr:cxnSp macro="">
      <xdr:nvCxnSpPr>
        <xdr:cNvPr id="644" name="直線コネクタ 643"/>
        <xdr:cNvCxnSpPr/>
      </xdr:nvCxnSpPr>
      <xdr:spPr>
        <a:xfrm>
          <a:off x="14592300" y="13577298"/>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6" name="テキスト ボックス 645"/>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98879</xdr:rowOff>
    </xdr:from>
    <xdr:to>
      <xdr:col>76</xdr:col>
      <xdr:colOff>114300</xdr:colOff>
      <xdr:row>79</xdr:row>
      <xdr:rowOff>32748</xdr:rowOff>
    </xdr:to>
    <xdr:cxnSp macro="">
      <xdr:nvCxnSpPr>
        <xdr:cNvPr id="647" name="直線コネクタ 646"/>
        <xdr:cNvCxnSpPr/>
      </xdr:nvCxnSpPr>
      <xdr:spPr>
        <a:xfrm>
          <a:off x="13703300" y="13471979"/>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9" name="テキスト ボックス 648"/>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89734</xdr:rowOff>
    </xdr:from>
    <xdr:to>
      <xdr:col>71</xdr:col>
      <xdr:colOff>177800</xdr:colOff>
      <xdr:row>78</xdr:row>
      <xdr:rowOff>98879</xdr:rowOff>
    </xdr:to>
    <xdr:cxnSp macro="">
      <xdr:nvCxnSpPr>
        <xdr:cNvPr id="650" name="直線コネクタ 649"/>
        <xdr:cNvCxnSpPr/>
      </xdr:nvCxnSpPr>
      <xdr:spPr>
        <a:xfrm>
          <a:off x="12814300" y="1346283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24057</xdr:rowOff>
    </xdr:from>
    <xdr:ext cx="378565" cy="259045"/>
    <xdr:sp macro="" textlink="">
      <xdr:nvSpPr>
        <xdr:cNvPr id="652" name="テキスト ボックス 651"/>
        <xdr:cNvSpPr txBox="1"/>
      </xdr:nvSpPr>
      <xdr:spPr>
        <a:xfrm>
          <a:off x="13514017" y="1356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164991</xdr:rowOff>
    </xdr:from>
    <xdr:to>
      <xdr:col>85</xdr:col>
      <xdr:colOff>177800</xdr:colOff>
      <xdr:row>79</xdr:row>
      <xdr:rowOff>95141</xdr:rowOff>
    </xdr:to>
    <xdr:sp macro="" textlink="">
      <xdr:nvSpPr>
        <xdr:cNvPr id="660" name="楕円 659"/>
        <xdr:cNvSpPr/>
      </xdr:nvSpPr>
      <xdr:spPr>
        <a:xfrm>
          <a:off x="16268700" y="1353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79918</xdr:rowOff>
    </xdr:from>
    <xdr:ext cx="378565" cy="259045"/>
    <xdr:sp macro="" textlink="">
      <xdr:nvSpPr>
        <xdr:cNvPr id="661" name="災害復旧費該当値テキスト"/>
        <xdr:cNvSpPr txBox="1"/>
      </xdr:nvSpPr>
      <xdr:spPr>
        <a:xfrm>
          <a:off x="16370300" y="13453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168911</xdr:rowOff>
    </xdr:from>
    <xdr:to>
      <xdr:col>81</xdr:col>
      <xdr:colOff>101600</xdr:colOff>
      <xdr:row>79</xdr:row>
      <xdr:rowOff>99061</xdr:rowOff>
    </xdr:to>
    <xdr:sp macro="" textlink="">
      <xdr:nvSpPr>
        <xdr:cNvPr id="662" name="楕円 661"/>
        <xdr:cNvSpPr/>
      </xdr:nvSpPr>
      <xdr:spPr>
        <a:xfrm>
          <a:off x="15430500" y="135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90188</xdr:rowOff>
    </xdr:from>
    <xdr:ext cx="378565" cy="259045"/>
    <xdr:sp macro="" textlink="">
      <xdr:nvSpPr>
        <xdr:cNvPr id="663" name="テキスト ボックス 662"/>
        <xdr:cNvSpPr txBox="1"/>
      </xdr:nvSpPr>
      <xdr:spPr>
        <a:xfrm>
          <a:off x="15292017" y="13634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153398</xdr:rowOff>
    </xdr:from>
    <xdr:to>
      <xdr:col>76</xdr:col>
      <xdr:colOff>165100</xdr:colOff>
      <xdr:row>79</xdr:row>
      <xdr:rowOff>83548</xdr:rowOff>
    </xdr:to>
    <xdr:sp macro="" textlink="">
      <xdr:nvSpPr>
        <xdr:cNvPr id="664" name="楕円 663"/>
        <xdr:cNvSpPr/>
      </xdr:nvSpPr>
      <xdr:spPr>
        <a:xfrm>
          <a:off x="14541500" y="135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74675</xdr:rowOff>
    </xdr:from>
    <xdr:ext cx="378565" cy="259045"/>
    <xdr:sp macro="" textlink="">
      <xdr:nvSpPr>
        <xdr:cNvPr id="665" name="テキスト ボックス 664"/>
        <xdr:cNvSpPr txBox="1"/>
      </xdr:nvSpPr>
      <xdr:spPr>
        <a:xfrm>
          <a:off x="14403017" y="13619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48079</xdr:rowOff>
    </xdr:from>
    <xdr:to>
      <xdr:col>72</xdr:col>
      <xdr:colOff>38100</xdr:colOff>
      <xdr:row>78</xdr:row>
      <xdr:rowOff>149679</xdr:rowOff>
    </xdr:to>
    <xdr:sp macro="" textlink="">
      <xdr:nvSpPr>
        <xdr:cNvPr id="666" name="楕円 665"/>
        <xdr:cNvSpPr/>
      </xdr:nvSpPr>
      <xdr:spPr>
        <a:xfrm>
          <a:off x="13652500" y="134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166206</xdr:rowOff>
    </xdr:from>
    <xdr:ext cx="469744" cy="259045"/>
    <xdr:sp macro="" textlink="">
      <xdr:nvSpPr>
        <xdr:cNvPr id="667" name="テキスト ボックス 666"/>
        <xdr:cNvSpPr txBox="1"/>
      </xdr:nvSpPr>
      <xdr:spPr>
        <a:xfrm>
          <a:off x="13468428" y="1319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38934</xdr:rowOff>
    </xdr:from>
    <xdr:to>
      <xdr:col>67</xdr:col>
      <xdr:colOff>101600</xdr:colOff>
      <xdr:row>78</xdr:row>
      <xdr:rowOff>140534</xdr:rowOff>
    </xdr:to>
    <xdr:sp macro="" textlink="">
      <xdr:nvSpPr>
        <xdr:cNvPr id="668" name="楕円 667"/>
        <xdr:cNvSpPr/>
      </xdr:nvSpPr>
      <xdr:spPr>
        <a:xfrm>
          <a:off x="12763500" y="134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131661</xdr:rowOff>
    </xdr:from>
    <xdr:ext cx="469744" cy="259045"/>
    <xdr:sp macro="" textlink="">
      <xdr:nvSpPr>
        <xdr:cNvPr id="669" name="テキスト ボックス 668"/>
        <xdr:cNvSpPr txBox="1"/>
      </xdr:nvSpPr>
      <xdr:spPr>
        <a:xfrm>
          <a:off x="12579428" y="135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78778</xdr:rowOff>
    </xdr:from>
    <xdr:to>
      <xdr:col>85</xdr:col>
      <xdr:colOff>127000</xdr:colOff>
      <xdr:row>94</xdr:row>
      <xdr:rowOff>116460</xdr:rowOff>
    </xdr:to>
    <xdr:cxnSp macro="">
      <xdr:nvCxnSpPr>
        <xdr:cNvPr id="698" name="直線コネクタ 697"/>
        <xdr:cNvCxnSpPr/>
      </xdr:nvCxnSpPr>
      <xdr:spPr>
        <a:xfrm flipV="1">
          <a:off x="15481300" y="16195078"/>
          <a:ext cx="838200" cy="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9" name="公債費平均値テキスト"/>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116460</xdr:rowOff>
    </xdr:from>
    <xdr:to>
      <xdr:col>81</xdr:col>
      <xdr:colOff>50800</xdr:colOff>
      <xdr:row>94</xdr:row>
      <xdr:rowOff>127070</xdr:rowOff>
    </xdr:to>
    <xdr:cxnSp macro="">
      <xdr:nvCxnSpPr>
        <xdr:cNvPr id="701" name="直線コネクタ 700"/>
        <xdr:cNvCxnSpPr/>
      </xdr:nvCxnSpPr>
      <xdr:spPr>
        <a:xfrm flipV="1">
          <a:off x="14592300" y="16232760"/>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3" name="テキスト ボックス 702"/>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127070</xdr:rowOff>
    </xdr:from>
    <xdr:to>
      <xdr:col>76</xdr:col>
      <xdr:colOff>114300</xdr:colOff>
      <xdr:row>94</xdr:row>
      <xdr:rowOff>169551</xdr:rowOff>
    </xdr:to>
    <xdr:cxnSp macro="">
      <xdr:nvCxnSpPr>
        <xdr:cNvPr id="704" name="直線コネクタ 703"/>
        <xdr:cNvCxnSpPr/>
      </xdr:nvCxnSpPr>
      <xdr:spPr>
        <a:xfrm flipV="1">
          <a:off x="13703300" y="16243370"/>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6" name="テキスト ボックス 705"/>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169551</xdr:rowOff>
    </xdr:from>
    <xdr:to>
      <xdr:col>71</xdr:col>
      <xdr:colOff>177800</xdr:colOff>
      <xdr:row>95</xdr:row>
      <xdr:rowOff>31077</xdr:rowOff>
    </xdr:to>
    <xdr:cxnSp macro="">
      <xdr:nvCxnSpPr>
        <xdr:cNvPr id="707" name="直線コネクタ 706"/>
        <xdr:cNvCxnSpPr/>
      </xdr:nvCxnSpPr>
      <xdr:spPr>
        <a:xfrm flipV="1">
          <a:off x="12814300" y="16285851"/>
          <a:ext cx="889000" cy="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09" name="テキスト ボックス 708"/>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1" name="テキスト ボックス 710"/>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27978</xdr:rowOff>
    </xdr:from>
    <xdr:to>
      <xdr:col>85</xdr:col>
      <xdr:colOff>177800</xdr:colOff>
      <xdr:row>94</xdr:row>
      <xdr:rowOff>129578</xdr:rowOff>
    </xdr:to>
    <xdr:sp macro="" textlink="">
      <xdr:nvSpPr>
        <xdr:cNvPr id="717" name="楕円 716"/>
        <xdr:cNvSpPr/>
      </xdr:nvSpPr>
      <xdr:spPr>
        <a:xfrm>
          <a:off x="16268700" y="161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50855</xdr:rowOff>
    </xdr:from>
    <xdr:ext cx="534377" cy="259045"/>
    <xdr:sp macro="" textlink="">
      <xdr:nvSpPr>
        <xdr:cNvPr id="718" name="公債費該当値テキスト"/>
        <xdr:cNvSpPr txBox="1"/>
      </xdr:nvSpPr>
      <xdr:spPr>
        <a:xfrm>
          <a:off x="16370300" y="159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65660</xdr:rowOff>
    </xdr:from>
    <xdr:to>
      <xdr:col>81</xdr:col>
      <xdr:colOff>101600</xdr:colOff>
      <xdr:row>94</xdr:row>
      <xdr:rowOff>167260</xdr:rowOff>
    </xdr:to>
    <xdr:sp macro="" textlink="">
      <xdr:nvSpPr>
        <xdr:cNvPr id="719" name="楕円 718"/>
        <xdr:cNvSpPr/>
      </xdr:nvSpPr>
      <xdr:spPr>
        <a:xfrm>
          <a:off x="15430500" y="161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12337</xdr:rowOff>
    </xdr:from>
    <xdr:ext cx="534377" cy="259045"/>
    <xdr:sp macro="" textlink="">
      <xdr:nvSpPr>
        <xdr:cNvPr id="720" name="テキスト ボックス 719"/>
        <xdr:cNvSpPr txBox="1"/>
      </xdr:nvSpPr>
      <xdr:spPr>
        <a:xfrm>
          <a:off x="15214111" y="1595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76270</xdr:rowOff>
    </xdr:from>
    <xdr:to>
      <xdr:col>76</xdr:col>
      <xdr:colOff>165100</xdr:colOff>
      <xdr:row>95</xdr:row>
      <xdr:rowOff>6420</xdr:rowOff>
    </xdr:to>
    <xdr:sp macro="" textlink="">
      <xdr:nvSpPr>
        <xdr:cNvPr id="721" name="楕円 720"/>
        <xdr:cNvSpPr/>
      </xdr:nvSpPr>
      <xdr:spPr>
        <a:xfrm>
          <a:off x="14541500" y="161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22947</xdr:rowOff>
    </xdr:from>
    <xdr:ext cx="534377" cy="259045"/>
    <xdr:sp macro="" textlink="">
      <xdr:nvSpPr>
        <xdr:cNvPr id="722" name="テキスト ボックス 721"/>
        <xdr:cNvSpPr txBox="1"/>
      </xdr:nvSpPr>
      <xdr:spPr>
        <a:xfrm>
          <a:off x="14325111" y="159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118751</xdr:rowOff>
    </xdr:from>
    <xdr:to>
      <xdr:col>72</xdr:col>
      <xdr:colOff>38100</xdr:colOff>
      <xdr:row>95</xdr:row>
      <xdr:rowOff>48901</xdr:rowOff>
    </xdr:to>
    <xdr:sp macro="" textlink="">
      <xdr:nvSpPr>
        <xdr:cNvPr id="723" name="楕円 722"/>
        <xdr:cNvSpPr/>
      </xdr:nvSpPr>
      <xdr:spPr>
        <a:xfrm>
          <a:off x="13652500" y="162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40028</xdr:rowOff>
    </xdr:from>
    <xdr:ext cx="534377" cy="259045"/>
    <xdr:sp macro="" textlink="">
      <xdr:nvSpPr>
        <xdr:cNvPr id="724" name="テキスト ボックス 723"/>
        <xdr:cNvSpPr txBox="1"/>
      </xdr:nvSpPr>
      <xdr:spPr>
        <a:xfrm>
          <a:off x="13436111" y="163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151727</xdr:rowOff>
    </xdr:from>
    <xdr:to>
      <xdr:col>67</xdr:col>
      <xdr:colOff>101600</xdr:colOff>
      <xdr:row>95</xdr:row>
      <xdr:rowOff>81877</xdr:rowOff>
    </xdr:to>
    <xdr:sp macro="" textlink="">
      <xdr:nvSpPr>
        <xdr:cNvPr id="725" name="楕円 724"/>
        <xdr:cNvSpPr/>
      </xdr:nvSpPr>
      <xdr:spPr>
        <a:xfrm>
          <a:off x="12763500" y="162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98404</xdr:rowOff>
    </xdr:from>
    <xdr:ext cx="534377" cy="259045"/>
    <xdr:sp macro="" textlink="">
      <xdr:nvSpPr>
        <xdr:cNvPr id="726" name="テキスト ボックス 725"/>
        <xdr:cNvSpPr txBox="1"/>
      </xdr:nvSpPr>
      <xdr:spPr>
        <a:xfrm>
          <a:off x="12547111" y="160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0" name="テキスト ボックス 73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2" name="テキスト ボックス 74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4" name="テキスト ボックス 74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6" name="テキスト ボックス 745"/>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39</xdr:row>
      <xdr:rowOff>98878</xdr:rowOff>
    </xdr:to>
    <xdr:cxnSp macro="">
      <xdr:nvCxnSpPr>
        <xdr:cNvPr id="752" name="直線コネクタ 751"/>
        <xdr:cNvCxnSpPr/>
      </xdr:nvCxnSpPr>
      <xdr:spPr>
        <a:xfrm flipV="1">
          <a:off x="22159595" y="5969000"/>
          <a:ext cx="1269" cy="81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120848</xdr:rowOff>
    </xdr:from>
    <xdr:ext cx="249299" cy="259045"/>
    <xdr:sp macro="" textlink="">
      <xdr:nvSpPr>
        <xdr:cNvPr id="753" name="諸支出金最小値テキスト"/>
        <xdr:cNvSpPr txBox="1"/>
      </xdr:nvSpPr>
      <xdr:spPr>
        <a:xfrm>
          <a:off x="22212300" y="680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86377</xdr:rowOff>
    </xdr:from>
    <xdr:ext cx="378565" cy="259045"/>
    <xdr:sp macro="" textlink="">
      <xdr:nvSpPr>
        <xdr:cNvPr id="755" name="諸支出金最大値テキスト"/>
        <xdr:cNvSpPr txBox="1"/>
      </xdr:nvSpPr>
      <xdr:spPr>
        <a:xfrm>
          <a:off x="22212300" y="5744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56" name="直線コネクタ 755"/>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36</xdr:row>
      <xdr:rowOff>33564</xdr:rowOff>
    </xdr:to>
    <xdr:cxnSp macro="">
      <xdr:nvCxnSpPr>
        <xdr:cNvPr id="757" name="直線コネクタ 756"/>
        <xdr:cNvCxnSpPr/>
      </xdr:nvCxnSpPr>
      <xdr:spPr>
        <a:xfrm flipV="1">
          <a:off x="21323300" y="5969000"/>
          <a:ext cx="8382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165299</xdr:rowOff>
    </xdr:from>
    <xdr:ext cx="313932" cy="259045"/>
    <xdr:sp macro="" textlink="">
      <xdr:nvSpPr>
        <xdr:cNvPr id="758" name="諸支出金平均値テキスト"/>
        <xdr:cNvSpPr txBox="1"/>
      </xdr:nvSpPr>
      <xdr:spPr>
        <a:xfrm>
          <a:off x="22212300" y="66803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15422</xdr:rowOff>
    </xdr:from>
    <xdr:to>
      <xdr:col>116</xdr:col>
      <xdr:colOff>114300</xdr:colOff>
      <xdr:row>39</xdr:row>
      <xdr:rowOff>117022</xdr:rowOff>
    </xdr:to>
    <xdr:sp macro="" textlink="">
      <xdr:nvSpPr>
        <xdr:cNvPr id="759" name="フローチャート: 判断 758"/>
        <xdr:cNvSpPr/>
      </xdr:nvSpPr>
      <xdr:spPr>
        <a:xfrm>
          <a:off x="22110700" y="6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165826</xdr:rowOff>
    </xdr:from>
    <xdr:to>
      <xdr:col>111</xdr:col>
      <xdr:colOff>177800</xdr:colOff>
      <xdr:row>36</xdr:row>
      <xdr:rowOff>33564</xdr:rowOff>
    </xdr:to>
    <xdr:cxnSp macro="">
      <xdr:nvCxnSpPr>
        <xdr:cNvPr id="760" name="直線コネクタ 759"/>
        <xdr:cNvCxnSpPr/>
      </xdr:nvCxnSpPr>
      <xdr:spPr>
        <a:xfrm>
          <a:off x="20434300" y="5652226"/>
          <a:ext cx="889000" cy="5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30117</xdr:rowOff>
    </xdr:from>
    <xdr:to>
      <xdr:col>112</xdr:col>
      <xdr:colOff>38100</xdr:colOff>
      <xdr:row>38</xdr:row>
      <xdr:rowOff>131717</xdr:rowOff>
    </xdr:to>
    <xdr:sp macro="" textlink="">
      <xdr:nvSpPr>
        <xdr:cNvPr id="761" name="フローチャート: 判断 760"/>
        <xdr:cNvSpPr/>
      </xdr:nvSpPr>
      <xdr:spPr>
        <a:xfrm>
          <a:off x="21272500" y="654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122844</xdr:rowOff>
    </xdr:from>
    <xdr:ext cx="378565" cy="259045"/>
    <xdr:sp macro="" textlink="">
      <xdr:nvSpPr>
        <xdr:cNvPr id="762" name="テキスト ボックス 761"/>
        <xdr:cNvSpPr txBox="1"/>
      </xdr:nvSpPr>
      <xdr:spPr>
        <a:xfrm>
          <a:off x="21134017" y="663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165826</xdr:rowOff>
    </xdr:from>
    <xdr:to>
      <xdr:col>107</xdr:col>
      <xdr:colOff>50800</xdr:colOff>
      <xdr:row>35</xdr:row>
      <xdr:rowOff>102144</xdr:rowOff>
    </xdr:to>
    <xdr:cxnSp macro="">
      <xdr:nvCxnSpPr>
        <xdr:cNvPr id="763" name="直線コネクタ 762"/>
        <xdr:cNvCxnSpPr/>
      </xdr:nvCxnSpPr>
      <xdr:spPr>
        <a:xfrm flipV="1">
          <a:off x="19545300" y="5652226"/>
          <a:ext cx="889000" cy="45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57876</xdr:rowOff>
    </xdr:from>
    <xdr:to>
      <xdr:col>107</xdr:col>
      <xdr:colOff>101600</xdr:colOff>
      <xdr:row>38</xdr:row>
      <xdr:rowOff>159476</xdr:rowOff>
    </xdr:to>
    <xdr:sp macro="" textlink="">
      <xdr:nvSpPr>
        <xdr:cNvPr id="764" name="フローチャート: 判断 763"/>
        <xdr:cNvSpPr/>
      </xdr:nvSpPr>
      <xdr:spPr>
        <a:xfrm>
          <a:off x="20383500" y="65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150603</xdr:rowOff>
    </xdr:from>
    <xdr:ext cx="313932" cy="259045"/>
    <xdr:sp macro="" textlink="">
      <xdr:nvSpPr>
        <xdr:cNvPr id="765" name="テキスト ボックス 764"/>
        <xdr:cNvSpPr txBox="1"/>
      </xdr:nvSpPr>
      <xdr:spPr>
        <a:xfrm>
          <a:off x="20277333" y="66657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170724</xdr:rowOff>
    </xdr:from>
    <xdr:to>
      <xdr:col>102</xdr:col>
      <xdr:colOff>114300</xdr:colOff>
      <xdr:row>35</xdr:row>
      <xdr:rowOff>102144</xdr:rowOff>
    </xdr:to>
    <xdr:cxnSp macro="">
      <xdr:nvCxnSpPr>
        <xdr:cNvPr id="766" name="直線コネクタ 765"/>
        <xdr:cNvCxnSpPr/>
      </xdr:nvCxnSpPr>
      <xdr:spPr>
        <a:xfrm>
          <a:off x="18656300" y="5314224"/>
          <a:ext cx="889000" cy="78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121557</xdr:rowOff>
    </xdr:from>
    <xdr:to>
      <xdr:col>102</xdr:col>
      <xdr:colOff>165100</xdr:colOff>
      <xdr:row>38</xdr:row>
      <xdr:rowOff>51707</xdr:rowOff>
    </xdr:to>
    <xdr:sp macro="" textlink="">
      <xdr:nvSpPr>
        <xdr:cNvPr id="767" name="フローチャート: 判断 766"/>
        <xdr:cNvSpPr/>
      </xdr:nvSpPr>
      <xdr:spPr>
        <a:xfrm>
          <a:off x="19494500" y="646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42834</xdr:rowOff>
    </xdr:from>
    <xdr:ext cx="378565" cy="259045"/>
    <xdr:sp macro="" textlink="">
      <xdr:nvSpPr>
        <xdr:cNvPr id="768" name="テキスト ボックス 767"/>
        <xdr:cNvSpPr txBox="1"/>
      </xdr:nvSpPr>
      <xdr:spPr>
        <a:xfrm>
          <a:off x="19356017" y="6557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116659</xdr:rowOff>
    </xdr:from>
    <xdr:to>
      <xdr:col>98</xdr:col>
      <xdr:colOff>38100</xdr:colOff>
      <xdr:row>39</xdr:row>
      <xdr:rowOff>46809</xdr:rowOff>
    </xdr:to>
    <xdr:sp macro="" textlink="">
      <xdr:nvSpPr>
        <xdr:cNvPr id="769" name="フローチャート: 判断 768"/>
        <xdr:cNvSpPr/>
      </xdr:nvSpPr>
      <xdr:spPr>
        <a:xfrm>
          <a:off x="18605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37936</xdr:rowOff>
    </xdr:from>
    <xdr:ext cx="313932" cy="259045"/>
    <xdr:sp macro="" textlink="">
      <xdr:nvSpPr>
        <xdr:cNvPr id="770" name="テキスト ボックス 769"/>
        <xdr:cNvSpPr txBox="1"/>
      </xdr:nvSpPr>
      <xdr:spPr>
        <a:xfrm>
          <a:off x="18499333" y="67244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76" name="楕円 775"/>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41927</xdr:rowOff>
    </xdr:from>
    <xdr:ext cx="378565" cy="259045"/>
    <xdr:sp macro="" textlink="">
      <xdr:nvSpPr>
        <xdr:cNvPr id="777" name="諸支出金該当値テキスト"/>
        <xdr:cNvSpPr txBox="1"/>
      </xdr:nvSpPr>
      <xdr:spPr>
        <a:xfrm>
          <a:off x="22212300" y="5871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154214</xdr:rowOff>
    </xdr:from>
    <xdr:to>
      <xdr:col>112</xdr:col>
      <xdr:colOff>38100</xdr:colOff>
      <xdr:row>36</xdr:row>
      <xdr:rowOff>84364</xdr:rowOff>
    </xdr:to>
    <xdr:sp macro="" textlink="">
      <xdr:nvSpPr>
        <xdr:cNvPr id="778" name="楕円 777"/>
        <xdr:cNvSpPr/>
      </xdr:nvSpPr>
      <xdr:spPr>
        <a:xfrm>
          <a:off x="21272500" y="61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100891</xdr:rowOff>
    </xdr:from>
    <xdr:ext cx="378565" cy="259045"/>
    <xdr:sp macro="" textlink="">
      <xdr:nvSpPr>
        <xdr:cNvPr id="779" name="テキスト ボックス 778"/>
        <xdr:cNvSpPr txBox="1"/>
      </xdr:nvSpPr>
      <xdr:spPr>
        <a:xfrm>
          <a:off x="21134017" y="593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115026</xdr:rowOff>
    </xdr:from>
    <xdr:to>
      <xdr:col>107</xdr:col>
      <xdr:colOff>101600</xdr:colOff>
      <xdr:row>33</xdr:row>
      <xdr:rowOff>45176</xdr:rowOff>
    </xdr:to>
    <xdr:sp macro="" textlink="">
      <xdr:nvSpPr>
        <xdr:cNvPr id="780" name="楕円 779"/>
        <xdr:cNvSpPr/>
      </xdr:nvSpPr>
      <xdr:spPr>
        <a:xfrm>
          <a:off x="20383500" y="56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61703</xdr:rowOff>
    </xdr:from>
    <xdr:ext cx="378565" cy="259045"/>
    <xdr:sp macro="" textlink="">
      <xdr:nvSpPr>
        <xdr:cNvPr id="781" name="テキスト ボックス 780"/>
        <xdr:cNvSpPr txBox="1"/>
      </xdr:nvSpPr>
      <xdr:spPr>
        <a:xfrm>
          <a:off x="20245017" y="5376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51344</xdr:rowOff>
    </xdr:from>
    <xdr:to>
      <xdr:col>102</xdr:col>
      <xdr:colOff>165100</xdr:colOff>
      <xdr:row>35</xdr:row>
      <xdr:rowOff>152944</xdr:rowOff>
    </xdr:to>
    <xdr:sp macro="" textlink="">
      <xdr:nvSpPr>
        <xdr:cNvPr id="782" name="楕円 781"/>
        <xdr:cNvSpPr/>
      </xdr:nvSpPr>
      <xdr:spPr>
        <a:xfrm>
          <a:off x="19494500" y="60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169471</xdr:rowOff>
    </xdr:from>
    <xdr:ext cx="378565" cy="259045"/>
    <xdr:sp macro="" textlink="">
      <xdr:nvSpPr>
        <xdr:cNvPr id="783" name="テキスト ボックス 782"/>
        <xdr:cNvSpPr txBox="1"/>
      </xdr:nvSpPr>
      <xdr:spPr>
        <a:xfrm>
          <a:off x="19356017" y="5827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119924</xdr:rowOff>
    </xdr:from>
    <xdr:to>
      <xdr:col>98</xdr:col>
      <xdr:colOff>38100</xdr:colOff>
      <xdr:row>31</xdr:row>
      <xdr:rowOff>50074</xdr:rowOff>
    </xdr:to>
    <xdr:sp macro="" textlink="">
      <xdr:nvSpPr>
        <xdr:cNvPr id="784" name="楕円 783"/>
        <xdr:cNvSpPr/>
      </xdr:nvSpPr>
      <xdr:spPr>
        <a:xfrm>
          <a:off x="18605500" y="526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66601</xdr:rowOff>
    </xdr:from>
    <xdr:ext cx="378565" cy="259045"/>
    <xdr:sp macro="" textlink="">
      <xdr:nvSpPr>
        <xdr:cNvPr id="785" name="テキスト ボックス 784"/>
        <xdr:cNvSpPr txBox="1"/>
      </xdr:nvSpPr>
      <xdr:spPr>
        <a:xfrm>
          <a:off x="18467017" y="5038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度と比較</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して増加したもののうち、</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最も差が大きいのは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消防</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3,663</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消防団詰所整備事業で角野分団詰所の新築工事を行った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ことによる。２番目に差が大きいのは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土木</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2,363</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公営住宅建替推進事業で東田団地の解体及び新築工事（２号棟）を行ったことによ</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昨年度と比較して</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したもののうち、最も差が大きいのは教育</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6,360</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円減少している。これは、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西部学校給食センターの完成により、事業費が減少したことによる。２番目に差が大きいのは商工費で、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2,832</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円減少している。これは、マイントピア別子端出場整備事業の高圧受変電設備改修工事が完了したことによる</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これまでのことから、最も影響を与えている要因は、工事費の増減であることがわかる。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類似団体平均との比較では、最も差が大きいのは民生費で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20,746</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円上回っている。これは、</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歳までの医療費無償化等、子育て世帯の経済負担軽減を行い、子育てしやすい街づくりに取り組んできたことによるものである。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実質収支は、財政調整基金の取崩</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により黒字になっている。また、実質単年度収支比率は前年度と比較して</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0.11</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たが、前年に引き続き</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黒字となった。</a:t>
          </a:r>
          <a:endPar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財政調整基金残高については、平成</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年度以降減少傾向にあ</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り、令和５</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年度から令和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は変化がないものの、依然</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低い水準であることから、</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災害発生時等、緊急的な財政出動に備えるため、</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歳入準拠の予算編成や事業の見直し等を通じて健全財政の維持を図る。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〇現状</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全ての会計において赤字は生じていない。</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介護保険事業特別会計の皆減については、介護サービス費等の増加に伴い、歳出額が増加したため、基金を繰り入れ、形式収支が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〇今後の対応</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各会計において適正な財政運営、企業経営を行っていく。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3" t="s">
        <v>76</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69"/>
      <c r="DK1" s="169"/>
      <c r="DL1" s="169"/>
      <c r="DM1" s="169"/>
      <c r="DN1" s="169"/>
      <c r="DO1" s="169"/>
    </row>
    <row r="2" spans="1:119" ht="24" thickBot="1" x14ac:dyDescent="0.25">
      <c r="B2" s="170" t="s">
        <v>77</v>
      </c>
      <c r="C2" s="170"/>
      <c r="D2" s="171"/>
    </row>
    <row r="3" spans="1:119" ht="18.75" customHeight="1" thickBot="1" x14ac:dyDescent="0.25">
      <c r="A3" s="169"/>
      <c r="B3" s="594" t="s">
        <v>78</v>
      </c>
      <c r="C3" s="595"/>
      <c r="D3" s="595"/>
      <c r="E3" s="596"/>
      <c r="F3" s="596"/>
      <c r="G3" s="596"/>
      <c r="H3" s="596"/>
      <c r="I3" s="596"/>
      <c r="J3" s="596"/>
      <c r="K3" s="596"/>
      <c r="L3" s="596" t="s">
        <v>79</v>
      </c>
      <c r="M3" s="596"/>
      <c r="N3" s="596"/>
      <c r="O3" s="596"/>
      <c r="P3" s="596"/>
      <c r="Q3" s="596"/>
      <c r="R3" s="599"/>
      <c r="S3" s="599"/>
      <c r="T3" s="599"/>
      <c r="U3" s="599"/>
      <c r="V3" s="600"/>
      <c r="W3" s="490" t="s">
        <v>80</v>
      </c>
      <c r="X3" s="491"/>
      <c r="Y3" s="491"/>
      <c r="Z3" s="491"/>
      <c r="AA3" s="491"/>
      <c r="AB3" s="595"/>
      <c r="AC3" s="599" t="s">
        <v>81</v>
      </c>
      <c r="AD3" s="491"/>
      <c r="AE3" s="491"/>
      <c r="AF3" s="491"/>
      <c r="AG3" s="491"/>
      <c r="AH3" s="491"/>
      <c r="AI3" s="491"/>
      <c r="AJ3" s="491"/>
      <c r="AK3" s="491"/>
      <c r="AL3" s="561"/>
      <c r="AM3" s="490" t="s">
        <v>82</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83</v>
      </c>
      <c r="BO3" s="491"/>
      <c r="BP3" s="491"/>
      <c r="BQ3" s="491"/>
      <c r="BR3" s="491"/>
      <c r="BS3" s="491"/>
      <c r="BT3" s="491"/>
      <c r="BU3" s="561"/>
      <c r="BV3" s="490" t="s">
        <v>84</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85</v>
      </c>
      <c r="CU3" s="491"/>
      <c r="CV3" s="491"/>
      <c r="CW3" s="491"/>
      <c r="CX3" s="491"/>
      <c r="CY3" s="491"/>
      <c r="CZ3" s="491"/>
      <c r="DA3" s="561"/>
      <c r="DB3" s="490" t="s">
        <v>86</v>
      </c>
      <c r="DC3" s="491"/>
      <c r="DD3" s="491"/>
      <c r="DE3" s="491"/>
      <c r="DF3" s="491"/>
      <c r="DG3" s="491"/>
      <c r="DH3" s="491"/>
      <c r="DI3" s="561"/>
    </row>
    <row r="4" spans="1:119" ht="18.75" customHeight="1" x14ac:dyDescent="0.2">
      <c r="A4" s="169"/>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87</v>
      </c>
      <c r="AZ4" s="448"/>
      <c r="BA4" s="448"/>
      <c r="BB4" s="448"/>
      <c r="BC4" s="448"/>
      <c r="BD4" s="448"/>
      <c r="BE4" s="448"/>
      <c r="BF4" s="448"/>
      <c r="BG4" s="448"/>
      <c r="BH4" s="448"/>
      <c r="BI4" s="448"/>
      <c r="BJ4" s="448"/>
      <c r="BK4" s="448"/>
      <c r="BL4" s="448"/>
      <c r="BM4" s="449"/>
      <c r="BN4" s="450">
        <v>55537000</v>
      </c>
      <c r="BO4" s="451"/>
      <c r="BP4" s="451"/>
      <c r="BQ4" s="451"/>
      <c r="BR4" s="451"/>
      <c r="BS4" s="451"/>
      <c r="BT4" s="451"/>
      <c r="BU4" s="452"/>
      <c r="BV4" s="450">
        <v>56136821</v>
      </c>
      <c r="BW4" s="451"/>
      <c r="BX4" s="451"/>
      <c r="BY4" s="451"/>
      <c r="BZ4" s="451"/>
      <c r="CA4" s="451"/>
      <c r="CB4" s="451"/>
      <c r="CC4" s="452"/>
      <c r="CD4" s="587" t="s">
        <v>88</v>
      </c>
      <c r="CE4" s="588"/>
      <c r="CF4" s="588"/>
      <c r="CG4" s="588"/>
      <c r="CH4" s="588"/>
      <c r="CI4" s="588"/>
      <c r="CJ4" s="588"/>
      <c r="CK4" s="588"/>
      <c r="CL4" s="588"/>
      <c r="CM4" s="588"/>
      <c r="CN4" s="588"/>
      <c r="CO4" s="588"/>
      <c r="CP4" s="588"/>
      <c r="CQ4" s="588"/>
      <c r="CR4" s="588"/>
      <c r="CS4" s="589"/>
      <c r="CT4" s="590">
        <v>3.4</v>
      </c>
      <c r="CU4" s="591"/>
      <c r="CV4" s="591"/>
      <c r="CW4" s="591"/>
      <c r="CX4" s="591"/>
      <c r="CY4" s="591"/>
      <c r="CZ4" s="591"/>
      <c r="DA4" s="592"/>
      <c r="DB4" s="590">
        <v>3.3</v>
      </c>
      <c r="DC4" s="591"/>
      <c r="DD4" s="591"/>
      <c r="DE4" s="591"/>
      <c r="DF4" s="591"/>
      <c r="DG4" s="591"/>
      <c r="DH4" s="591"/>
      <c r="DI4" s="592"/>
    </row>
    <row r="5" spans="1:119" ht="18.75" customHeight="1" x14ac:dyDescent="0.2">
      <c r="A5" s="169"/>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89</v>
      </c>
      <c r="AN5" s="378"/>
      <c r="AO5" s="378"/>
      <c r="AP5" s="378"/>
      <c r="AQ5" s="378"/>
      <c r="AR5" s="378"/>
      <c r="AS5" s="378"/>
      <c r="AT5" s="379"/>
      <c r="AU5" s="479" t="s">
        <v>90</v>
      </c>
      <c r="AV5" s="480"/>
      <c r="AW5" s="480"/>
      <c r="AX5" s="480"/>
      <c r="AY5" s="435" t="s">
        <v>91</v>
      </c>
      <c r="AZ5" s="436"/>
      <c r="BA5" s="436"/>
      <c r="BB5" s="436"/>
      <c r="BC5" s="436"/>
      <c r="BD5" s="436"/>
      <c r="BE5" s="436"/>
      <c r="BF5" s="436"/>
      <c r="BG5" s="436"/>
      <c r="BH5" s="436"/>
      <c r="BI5" s="436"/>
      <c r="BJ5" s="436"/>
      <c r="BK5" s="436"/>
      <c r="BL5" s="436"/>
      <c r="BM5" s="437"/>
      <c r="BN5" s="421">
        <v>54495961</v>
      </c>
      <c r="BO5" s="422"/>
      <c r="BP5" s="422"/>
      <c r="BQ5" s="422"/>
      <c r="BR5" s="422"/>
      <c r="BS5" s="422"/>
      <c r="BT5" s="422"/>
      <c r="BU5" s="423"/>
      <c r="BV5" s="421">
        <v>55104771</v>
      </c>
      <c r="BW5" s="422"/>
      <c r="BX5" s="422"/>
      <c r="BY5" s="422"/>
      <c r="BZ5" s="422"/>
      <c r="CA5" s="422"/>
      <c r="CB5" s="422"/>
      <c r="CC5" s="423"/>
      <c r="CD5" s="461" t="s">
        <v>92</v>
      </c>
      <c r="CE5" s="381"/>
      <c r="CF5" s="381"/>
      <c r="CG5" s="381"/>
      <c r="CH5" s="381"/>
      <c r="CI5" s="381"/>
      <c r="CJ5" s="381"/>
      <c r="CK5" s="381"/>
      <c r="CL5" s="381"/>
      <c r="CM5" s="381"/>
      <c r="CN5" s="381"/>
      <c r="CO5" s="381"/>
      <c r="CP5" s="381"/>
      <c r="CQ5" s="381"/>
      <c r="CR5" s="381"/>
      <c r="CS5" s="462"/>
      <c r="CT5" s="418">
        <v>86.4</v>
      </c>
      <c r="CU5" s="419"/>
      <c r="CV5" s="419"/>
      <c r="CW5" s="419"/>
      <c r="CX5" s="419"/>
      <c r="CY5" s="419"/>
      <c r="CZ5" s="419"/>
      <c r="DA5" s="420"/>
      <c r="DB5" s="418">
        <v>85.2</v>
      </c>
      <c r="DC5" s="419"/>
      <c r="DD5" s="419"/>
      <c r="DE5" s="419"/>
      <c r="DF5" s="419"/>
      <c r="DG5" s="419"/>
      <c r="DH5" s="419"/>
      <c r="DI5" s="420"/>
    </row>
    <row r="6" spans="1:119" ht="18.75" customHeight="1" x14ac:dyDescent="0.2">
      <c r="A6" s="169"/>
      <c r="B6" s="567" t="s">
        <v>93</v>
      </c>
      <c r="C6" s="408"/>
      <c r="D6" s="408"/>
      <c r="E6" s="568"/>
      <c r="F6" s="568"/>
      <c r="G6" s="568"/>
      <c r="H6" s="568"/>
      <c r="I6" s="568"/>
      <c r="J6" s="568"/>
      <c r="K6" s="568"/>
      <c r="L6" s="568" t="s">
        <v>94</v>
      </c>
      <c r="M6" s="568"/>
      <c r="N6" s="568"/>
      <c r="O6" s="568"/>
      <c r="P6" s="568"/>
      <c r="Q6" s="568"/>
      <c r="R6" s="406"/>
      <c r="S6" s="406"/>
      <c r="T6" s="406"/>
      <c r="U6" s="406"/>
      <c r="V6" s="574"/>
      <c r="W6" s="511" t="s">
        <v>95</v>
      </c>
      <c r="X6" s="407"/>
      <c r="Y6" s="407"/>
      <c r="Z6" s="407"/>
      <c r="AA6" s="407"/>
      <c r="AB6" s="408"/>
      <c r="AC6" s="579" t="s">
        <v>96</v>
      </c>
      <c r="AD6" s="580"/>
      <c r="AE6" s="580"/>
      <c r="AF6" s="580"/>
      <c r="AG6" s="580"/>
      <c r="AH6" s="580"/>
      <c r="AI6" s="580"/>
      <c r="AJ6" s="580"/>
      <c r="AK6" s="580"/>
      <c r="AL6" s="581"/>
      <c r="AM6" s="478" t="s">
        <v>97</v>
      </c>
      <c r="AN6" s="378"/>
      <c r="AO6" s="378"/>
      <c r="AP6" s="378"/>
      <c r="AQ6" s="378"/>
      <c r="AR6" s="378"/>
      <c r="AS6" s="378"/>
      <c r="AT6" s="379"/>
      <c r="AU6" s="479" t="s">
        <v>90</v>
      </c>
      <c r="AV6" s="480"/>
      <c r="AW6" s="480"/>
      <c r="AX6" s="480"/>
      <c r="AY6" s="435" t="s">
        <v>98</v>
      </c>
      <c r="AZ6" s="436"/>
      <c r="BA6" s="436"/>
      <c r="BB6" s="436"/>
      <c r="BC6" s="436"/>
      <c r="BD6" s="436"/>
      <c r="BE6" s="436"/>
      <c r="BF6" s="436"/>
      <c r="BG6" s="436"/>
      <c r="BH6" s="436"/>
      <c r="BI6" s="436"/>
      <c r="BJ6" s="436"/>
      <c r="BK6" s="436"/>
      <c r="BL6" s="436"/>
      <c r="BM6" s="437"/>
      <c r="BN6" s="421">
        <v>1041039</v>
      </c>
      <c r="BO6" s="422"/>
      <c r="BP6" s="422"/>
      <c r="BQ6" s="422"/>
      <c r="BR6" s="422"/>
      <c r="BS6" s="422"/>
      <c r="BT6" s="422"/>
      <c r="BU6" s="423"/>
      <c r="BV6" s="421">
        <v>1032050</v>
      </c>
      <c r="BW6" s="422"/>
      <c r="BX6" s="422"/>
      <c r="BY6" s="422"/>
      <c r="BZ6" s="422"/>
      <c r="CA6" s="422"/>
      <c r="CB6" s="422"/>
      <c r="CC6" s="423"/>
      <c r="CD6" s="461" t="s">
        <v>99</v>
      </c>
      <c r="CE6" s="381"/>
      <c r="CF6" s="381"/>
      <c r="CG6" s="381"/>
      <c r="CH6" s="381"/>
      <c r="CI6" s="381"/>
      <c r="CJ6" s="381"/>
      <c r="CK6" s="381"/>
      <c r="CL6" s="381"/>
      <c r="CM6" s="381"/>
      <c r="CN6" s="381"/>
      <c r="CO6" s="381"/>
      <c r="CP6" s="381"/>
      <c r="CQ6" s="381"/>
      <c r="CR6" s="381"/>
      <c r="CS6" s="462"/>
      <c r="CT6" s="564">
        <v>86.8</v>
      </c>
      <c r="CU6" s="565"/>
      <c r="CV6" s="565"/>
      <c r="CW6" s="565"/>
      <c r="CX6" s="565"/>
      <c r="CY6" s="565"/>
      <c r="CZ6" s="565"/>
      <c r="DA6" s="566"/>
      <c r="DB6" s="564">
        <v>85.9</v>
      </c>
      <c r="DC6" s="565"/>
      <c r="DD6" s="565"/>
      <c r="DE6" s="565"/>
      <c r="DF6" s="565"/>
      <c r="DG6" s="565"/>
      <c r="DH6" s="565"/>
      <c r="DI6" s="566"/>
    </row>
    <row r="7" spans="1:119" ht="18.75" customHeight="1" x14ac:dyDescent="0.2">
      <c r="A7" s="169"/>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100</v>
      </c>
      <c r="AN7" s="378"/>
      <c r="AO7" s="378"/>
      <c r="AP7" s="378"/>
      <c r="AQ7" s="378"/>
      <c r="AR7" s="378"/>
      <c r="AS7" s="378"/>
      <c r="AT7" s="379"/>
      <c r="AU7" s="479" t="s">
        <v>90</v>
      </c>
      <c r="AV7" s="480"/>
      <c r="AW7" s="480"/>
      <c r="AX7" s="480"/>
      <c r="AY7" s="435" t="s">
        <v>101</v>
      </c>
      <c r="AZ7" s="436"/>
      <c r="BA7" s="436"/>
      <c r="BB7" s="436"/>
      <c r="BC7" s="436"/>
      <c r="BD7" s="436"/>
      <c r="BE7" s="436"/>
      <c r="BF7" s="436"/>
      <c r="BG7" s="436"/>
      <c r="BH7" s="436"/>
      <c r="BI7" s="436"/>
      <c r="BJ7" s="436"/>
      <c r="BK7" s="436"/>
      <c r="BL7" s="436"/>
      <c r="BM7" s="437"/>
      <c r="BN7" s="421">
        <v>63129</v>
      </c>
      <c r="BO7" s="422"/>
      <c r="BP7" s="422"/>
      <c r="BQ7" s="422"/>
      <c r="BR7" s="422"/>
      <c r="BS7" s="422"/>
      <c r="BT7" s="422"/>
      <c r="BU7" s="423"/>
      <c r="BV7" s="421">
        <v>89982</v>
      </c>
      <c r="BW7" s="422"/>
      <c r="BX7" s="422"/>
      <c r="BY7" s="422"/>
      <c r="BZ7" s="422"/>
      <c r="CA7" s="422"/>
      <c r="CB7" s="422"/>
      <c r="CC7" s="423"/>
      <c r="CD7" s="461" t="s">
        <v>102</v>
      </c>
      <c r="CE7" s="381"/>
      <c r="CF7" s="381"/>
      <c r="CG7" s="381"/>
      <c r="CH7" s="381"/>
      <c r="CI7" s="381"/>
      <c r="CJ7" s="381"/>
      <c r="CK7" s="381"/>
      <c r="CL7" s="381"/>
      <c r="CM7" s="381"/>
      <c r="CN7" s="381"/>
      <c r="CO7" s="381"/>
      <c r="CP7" s="381"/>
      <c r="CQ7" s="381"/>
      <c r="CR7" s="381"/>
      <c r="CS7" s="462"/>
      <c r="CT7" s="421">
        <v>28845194</v>
      </c>
      <c r="CU7" s="422"/>
      <c r="CV7" s="422"/>
      <c r="CW7" s="422"/>
      <c r="CX7" s="422"/>
      <c r="CY7" s="422"/>
      <c r="CZ7" s="422"/>
      <c r="DA7" s="423"/>
      <c r="DB7" s="421">
        <v>28392345</v>
      </c>
      <c r="DC7" s="422"/>
      <c r="DD7" s="422"/>
      <c r="DE7" s="422"/>
      <c r="DF7" s="422"/>
      <c r="DG7" s="422"/>
      <c r="DH7" s="422"/>
      <c r="DI7" s="423"/>
    </row>
    <row r="8" spans="1:119" ht="18.75" customHeight="1" thickBot="1" x14ac:dyDescent="0.25">
      <c r="A8" s="169"/>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103</v>
      </c>
      <c r="AN8" s="378"/>
      <c r="AO8" s="378"/>
      <c r="AP8" s="378"/>
      <c r="AQ8" s="378"/>
      <c r="AR8" s="378"/>
      <c r="AS8" s="378"/>
      <c r="AT8" s="379"/>
      <c r="AU8" s="479" t="s">
        <v>90</v>
      </c>
      <c r="AV8" s="480"/>
      <c r="AW8" s="480"/>
      <c r="AX8" s="480"/>
      <c r="AY8" s="435" t="s">
        <v>104</v>
      </c>
      <c r="AZ8" s="436"/>
      <c r="BA8" s="436"/>
      <c r="BB8" s="436"/>
      <c r="BC8" s="436"/>
      <c r="BD8" s="436"/>
      <c r="BE8" s="436"/>
      <c r="BF8" s="436"/>
      <c r="BG8" s="436"/>
      <c r="BH8" s="436"/>
      <c r="BI8" s="436"/>
      <c r="BJ8" s="436"/>
      <c r="BK8" s="436"/>
      <c r="BL8" s="436"/>
      <c r="BM8" s="437"/>
      <c r="BN8" s="421">
        <v>977910</v>
      </c>
      <c r="BO8" s="422"/>
      <c r="BP8" s="422"/>
      <c r="BQ8" s="422"/>
      <c r="BR8" s="422"/>
      <c r="BS8" s="422"/>
      <c r="BT8" s="422"/>
      <c r="BU8" s="423"/>
      <c r="BV8" s="421">
        <v>942068</v>
      </c>
      <c r="BW8" s="422"/>
      <c r="BX8" s="422"/>
      <c r="BY8" s="422"/>
      <c r="BZ8" s="422"/>
      <c r="CA8" s="422"/>
      <c r="CB8" s="422"/>
      <c r="CC8" s="423"/>
      <c r="CD8" s="461" t="s">
        <v>105</v>
      </c>
      <c r="CE8" s="381"/>
      <c r="CF8" s="381"/>
      <c r="CG8" s="381"/>
      <c r="CH8" s="381"/>
      <c r="CI8" s="381"/>
      <c r="CJ8" s="381"/>
      <c r="CK8" s="381"/>
      <c r="CL8" s="381"/>
      <c r="CM8" s="381"/>
      <c r="CN8" s="381"/>
      <c r="CO8" s="381"/>
      <c r="CP8" s="381"/>
      <c r="CQ8" s="381"/>
      <c r="CR8" s="381"/>
      <c r="CS8" s="462"/>
      <c r="CT8" s="524">
        <v>0.77</v>
      </c>
      <c r="CU8" s="525"/>
      <c r="CV8" s="525"/>
      <c r="CW8" s="525"/>
      <c r="CX8" s="525"/>
      <c r="CY8" s="525"/>
      <c r="CZ8" s="525"/>
      <c r="DA8" s="526"/>
      <c r="DB8" s="524">
        <v>0.76</v>
      </c>
      <c r="DC8" s="525"/>
      <c r="DD8" s="525"/>
      <c r="DE8" s="525"/>
      <c r="DF8" s="525"/>
      <c r="DG8" s="525"/>
      <c r="DH8" s="525"/>
      <c r="DI8" s="526"/>
    </row>
    <row r="9" spans="1:119" ht="18.75" customHeight="1" thickBot="1" x14ac:dyDescent="0.25">
      <c r="A9" s="169"/>
      <c r="B9" s="553" t="s">
        <v>106</v>
      </c>
      <c r="C9" s="554"/>
      <c r="D9" s="554"/>
      <c r="E9" s="554"/>
      <c r="F9" s="554"/>
      <c r="G9" s="554"/>
      <c r="H9" s="554"/>
      <c r="I9" s="554"/>
      <c r="J9" s="554"/>
      <c r="K9" s="472"/>
      <c r="L9" s="555" t="s">
        <v>107</v>
      </c>
      <c r="M9" s="556"/>
      <c r="N9" s="556"/>
      <c r="O9" s="556"/>
      <c r="P9" s="556"/>
      <c r="Q9" s="557"/>
      <c r="R9" s="558">
        <v>115938</v>
      </c>
      <c r="S9" s="559"/>
      <c r="T9" s="559"/>
      <c r="U9" s="559"/>
      <c r="V9" s="560"/>
      <c r="W9" s="490" t="s">
        <v>108</v>
      </c>
      <c r="X9" s="491"/>
      <c r="Y9" s="491"/>
      <c r="Z9" s="491"/>
      <c r="AA9" s="491"/>
      <c r="AB9" s="491"/>
      <c r="AC9" s="491"/>
      <c r="AD9" s="491"/>
      <c r="AE9" s="491"/>
      <c r="AF9" s="491"/>
      <c r="AG9" s="491"/>
      <c r="AH9" s="491"/>
      <c r="AI9" s="491"/>
      <c r="AJ9" s="491"/>
      <c r="AK9" s="491"/>
      <c r="AL9" s="561"/>
      <c r="AM9" s="478" t="s">
        <v>109</v>
      </c>
      <c r="AN9" s="378"/>
      <c r="AO9" s="378"/>
      <c r="AP9" s="378"/>
      <c r="AQ9" s="378"/>
      <c r="AR9" s="378"/>
      <c r="AS9" s="378"/>
      <c r="AT9" s="379"/>
      <c r="AU9" s="479" t="s">
        <v>90</v>
      </c>
      <c r="AV9" s="480"/>
      <c r="AW9" s="480"/>
      <c r="AX9" s="480"/>
      <c r="AY9" s="435" t="s">
        <v>110</v>
      </c>
      <c r="AZ9" s="436"/>
      <c r="BA9" s="436"/>
      <c r="BB9" s="436"/>
      <c r="BC9" s="436"/>
      <c r="BD9" s="436"/>
      <c r="BE9" s="436"/>
      <c r="BF9" s="436"/>
      <c r="BG9" s="436"/>
      <c r="BH9" s="436"/>
      <c r="BI9" s="436"/>
      <c r="BJ9" s="436"/>
      <c r="BK9" s="436"/>
      <c r="BL9" s="436"/>
      <c r="BM9" s="437"/>
      <c r="BN9" s="421">
        <v>35842</v>
      </c>
      <c r="BO9" s="422"/>
      <c r="BP9" s="422"/>
      <c r="BQ9" s="422"/>
      <c r="BR9" s="422"/>
      <c r="BS9" s="422"/>
      <c r="BT9" s="422"/>
      <c r="BU9" s="423"/>
      <c r="BV9" s="421">
        <v>-128602</v>
      </c>
      <c r="BW9" s="422"/>
      <c r="BX9" s="422"/>
      <c r="BY9" s="422"/>
      <c r="BZ9" s="422"/>
      <c r="CA9" s="422"/>
      <c r="CB9" s="422"/>
      <c r="CC9" s="423"/>
      <c r="CD9" s="461" t="s">
        <v>111</v>
      </c>
      <c r="CE9" s="381"/>
      <c r="CF9" s="381"/>
      <c r="CG9" s="381"/>
      <c r="CH9" s="381"/>
      <c r="CI9" s="381"/>
      <c r="CJ9" s="381"/>
      <c r="CK9" s="381"/>
      <c r="CL9" s="381"/>
      <c r="CM9" s="381"/>
      <c r="CN9" s="381"/>
      <c r="CO9" s="381"/>
      <c r="CP9" s="381"/>
      <c r="CQ9" s="381"/>
      <c r="CR9" s="381"/>
      <c r="CS9" s="462"/>
      <c r="CT9" s="418">
        <v>13.1</v>
      </c>
      <c r="CU9" s="419"/>
      <c r="CV9" s="419"/>
      <c r="CW9" s="419"/>
      <c r="CX9" s="419"/>
      <c r="CY9" s="419"/>
      <c r="CZ9" s="419"/>
      <c r="DA9" s="420"/>
      <c r="DB9" s="418">
        <v>12.6</v>
      </c>
      <c r="DC9" s="419"/>
      <c r="DD9" s="419"/>
      <c r="DE9" s="419"/>
      <c r="DF9" s="419"/>
      <c r="DG9" s="419"/>
      <c r="DH9" s="419"/>
      <c r="DI9" s="420"/>
    </row>
    <row r="10" spans="1:119" ht="18.75" customHeight="1" thickBot="1" x14ac:dyDescent="0.25">
      <c r="A10" s="169"/>
      <c r="B10" s="553"/>
      <c r="C10" s="554"/>
      <c r="D10" s="554"/>
      <c r="E10" s="554"/>
      <c r="F10" s="554"/>
      <c r="G10" s="554"/>
      <c r="H10" s="554"/>
      <c r="I10" s="554"/>
      <c r="J10" s="554"/>
      <c r="K10" s="472"/>
      <c r="L10" s="377" t="s">
        <v>112</v>
      </c>
      <c r="M10" s="378"/>
      <c r="N10" s="378"/>
      <c r="O10" s="378"/>
      <c r="P10" s="378"/>
      <c r="Q10" s="379"/>
      <c r="R10" s="374">
        <v>119903</v>
      </c>
      <c r="S10" s="375"/>
      <c r="T10" s="375"/>
      <c r="U10" s="375"/>
      <c r="V10" s="434"/>
      <c r="W10" s="562"/>
      <c r="X10" s="372"/>
      <c r="Y10" s="372"/>
      <c r="Z10" s="372"/>
      <c r="AA10" s="372"/>
      <c r="AB10" s="372"/>
      <c r="AC10" s="372"/>
      <c r="AD10" s="372"/>
      <c r="AE10" s="372"/>
      <c r="AF10" s="372"/>
      <c r="AG10" s="372"/>
      <c r="AH10" s="372"/>
      <c r="AI10" s="372"/>
      <c r="AJ10" s="372"/>
      <c r="AK10" s="372"/>
      <c r="AL10" s="563"/>
      <c r="AM10" s="478" t="s">
        <v>113</v>
      </c>
      <c r="AN10" s="378"/>
      <c r="AO10" s="378"/>
      <c r="AP10" s="378"/>
      <c r="AQ10" s="378"/>
      <c r="AR10" s="378"/>
      <c r="AS10" s="378"/>
      <c r="AT10" s="379"/>
      <c r="AU10" s="479" t="s">
        <v>90</v>
      </c>
      <c r="AV10" s="480"/>
      <c r="AW10" s="480"/>
      <c r="AX10" s="480"/>
      <c r="AY10" s="435" t="s">
        <v>114</v>
      </c>
      <c r="AZ10" s="436"/>
      <c r="BA10" s="436"/>
      <c r="BB10" s="436"/>
      <c r="BC10" s="436"/>
      <c r="BD10" s="436"/>
      <c r="BE10" s="436"/>
      <c r="BF10" s="436"/>
      <c r="BG10" s="436"/>
      <c r="BH10" s="436"/>
      <c r="BI10" s="436"/>
      <c r="BJ10" s="436"/>
      <c r="BK10" s="436"/>
      <c r="BL10" s="436"/>
      <c r="BM10" s="437"/>
      <c r="BN10" s="421">
        <v>473781</v>
      </c>
      <c r="BO10" s="422"/>
      <c r="BP10" s="422"/>
      <c r="BQ10" s="422"/>
      <c r="BR10" s="422"/>
      <c r="BS10" s="422"/>
      <c r="BT10" s="422"/>
      <c r="BU10" s="423"/>
      <c r="BV10" s="421">
        <v>620056</v>
      </c>
      <c r="BW10" s="422"/>
      <c r="BX10" s="422"/>
      <c r="BY10" s="422"/>
      <c r="BZ10" s="422"/>
      <c r="CA10" s="422"/>
      <c r="CB10" s="422"/>
      <c r="CC10" s="423"/>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3"/>
      <c r="C11" s="554"/>
      <c r="D11" s="554"/>
      <c r="E11" s="554"/>
      <c r="F11" s="554"/>
      <c r="G11" s="554"/>
      <c r="H11" s="554"/>
      <c r="I11" s="554"/>
      <c r="J11" s="554"/>
      <c r="K11" s="472"/>
      <c r="L11" s="382" t="s">
        <v>116</v>
      </c>
      <c r="M11" s="383"/>
      <c r="N11" s="383"/>
      <c r="O11" s="383"/>
      <c r="P11" s="383"/>
      <c r="Q11" s="384"/>
      <c r="R11" s="550" t="s">
        <v>117</v>
      </c>
      <c r="S11" s="551"/>
      <c r="T11" s="551"/>
      <c r="U11" s="551"/>
      <c r="V11" s="552"/>
      <c r="W11" s="562"/>
      <c r="X11" s="372"/>
      <c r="Y11" s="372"/>
      <c r="Z11" s="372"/>
      <c r="AA11" s="372"/>
      <c r="AB11" s="372"/>
      <c r="AC11" s="372"/>
      <c r="AD11" s="372"/>
      <c r="AE11" s="372"/>
      <c r="AF11" s="372"/>
      <c r="AG11" s="372"/>
      <c r="AH11" s="372"/>
      <c r="AI11" s="372"/>
      <c r="AJ11" s="372"/>
      <c r="AK11" s="372"/>
      <c r="AL11" s="563"/>
      <c r="AM11" s="478" t="s">
        <v>118</v>
      </c>
      <c r="AN11" s="378"/>
      <c r="AO11" s="378"/>
      <c r="AP11" s="378"/>
      <c r="AQ11" s="378"/>
      <c r="AR11" s="378"/>
      <c r="AS11" s="378"/>
      <c r="AT11" s="379"/>
      <c r="AU11" s="479" t="s">
        <v>119</v>
      </c>
      <c r="AV11" s="480"/>
      <c r="AW11" s="480"/>
      <c r="AX11" s="480"/>
      <c r="AY11" s="435" t="s">
        <v>120</v>
      </c>
      <c r="AZ11" s="436"/>
      <c r="BA11" s="436"/>
      <c r="BB11" s="436"/>
      <c r="BC11" s="436"/>
      <c r="BD11" s="436"/>
      <c r="BE11" s="436"/>
      <c r="BF11" s="436"/>
      <c r="BG11" s="436"/>
      <c r="BH11" s="436"/>
      <c r="BI11" s="436"/>
      <c r="BJ11" s="436"/>
      <c r="BK11" s="436"/>
      <c r="BL11" s="436"/>
      <c r="BM11" s="437"/>
      <c r="BN11" s="421">
        <v>0</v>
      </c>
      <c r="BO11" s="422"/>
      <c r="BP11" s="422"/>
      <c r="BQ11" s="422"/>
      <c r="BR11" s="422"/>
      <c r="BS11" s="422"/>
      <c r="BT11" s="422"/>
      <c r="BU11" s="423"/>
      <c r="BV11" s="421">
        <v>0</v>
      </c>
      <c r="BW11" s="422"/>
      <c r="BX11" s="422"/>
      <c r="BY11" s="422"/>
      <c r="BZ11" s="422"/>
      <c r="CA11" s="422"/>
      <c r="CB11" s="422"/>
      <c r="CC11" s="423"/>
      <c r="CD11" s="461" t="s">
        <v>121</v>
      </c>
      <c r="CE11" s="381"/>
      <c r="CF11" s="381"/>
      <c r="CG11" s="381"/>
      <c r="CH11" s="381"/>
      <c r="CI11" s="381"/>
      <c r="CJ11" s="381"/>
      <c r="CK11" s="381"/>
      <c r="CL11" s="381"/>
      <c r="CM11" s="381"/>
      <c r="CN11" s="381"/>
      <c r="CO11" s="381"/>
      <c r="CP11" s="381"/>
      <c r="CQ11" s="381"/>
      <c r="CR11" s="381"/>
      <c r="CS11" s="462"/>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2">
      <c r="A12" s="169"/>
      <c r="B12" s="527" t="s">
        <v>123</v>
      </c>
      <c r="C12" s="528"/>
      <c r="D12" s="528"/>
      <c r="E12" s="528"/>
      <c r="F12" s="528"/>
      <c r="G12" s="528"/>
      <c r="H12" s="528"/>
      <c r="I12" s="528"/>
      <c r="J12" s="528"/>
      <c r="K12" s="529"/>
      <c r="L12" s="536" t="s">
        <v>124</v>
      </c>
      <c r="M12" s="537"/>
      <c r="N12" s="537"/>
      <c r="O12" s="537"/>
      <c r="P12" s="537"/>
      <c r="Q12" s="538"/>
      <c r="R12" s="539">
        <v>112724</v>
      </c>
      <c r="S12" s="540"/>
      <c r="T12" s="540"/>
      <c r="U12" s="540"/>
      <c r="V12" s="541"/>
      <c r="W12" s="542" t="s">
        <v>1</v>
      </c>
      <c r="X12" s="480"/>
      <c r="Y12" s="480"/>
      <c r="Z12" s="480"/>
      <c r="AA12" s="480"/>
      <c r="AB12" s="543"/>
      <c r="AC12" s="544" t="s">
        <v>125</v>
      </c>
      <c r="AD12" s="545"/>
      <c r="AE12" s="545"/>
      <c r="AF12" s="545"/>
      <c r="AG12" s="546"/>
      <c r="AH12" s="544" t="s">
        <v>126</v>
      </c>
      <c r="AI12" s="545"/>
      <c r="AJ12" s="545"/>
      <c r="AK12" s="545"/>
      <c r="AL12" s="547"/>
      <c r="AM12" s="478" t="s">
        <v>127</v>
      </c>
      <c r="AN12" s="378"/>
      <c r="AO12" s="378"/>
      <c r="AP12" s="378"/>
      <c r="AQ12" s="378"/>
      <c r="AR12" s="378"/>
      <c r="AS12" s="378"/>
      <c r="AT12" s="379"/>
      <c r="AU12" s="479" t="s">
        <v>90</v>
      </c>
      <c r="AV12" s="480"/>
      <c r="AW12" s="480"/>
      <c r="AX12" s="480"/>
      <c r="AY12" s="435" t="s">
        <v>128</v>
      </c>
      <c r="AZ12" s="436"/>
      <c r="BA12" s="436"/>
      <c r="BB12" s="436"/>
      <c r="BC12" s="436"/>
      <c r="BD12" s="436"/>
      <c r="BE12" s="436"/>
      <c r="BF12" s="436"/>
      <c r="BG12" s="436"/>
      <c r="BH12" s="436"/>
      <c r="BI12" s="436"/>
      <c r="BJ12" s="436"/>
      <c r="BK12" s="436"/>
      <c r="BL12" s="436"/>
      <c r="BM12" s="437"/>
      <c r="BN12" s="421">
        <v>450000</v>
      </c>
      <c r="BO12" s="422"/>
      <c r="BP12" s="422"/>
      <c r="BQ12" s="422"/>
      <c r="BR12" s="422"/>
      <c r="BS12" s="422"/>
      <c r="BT12" s="422"/>
      <c r="BU12" s="423"/>
      <c r="BV12" s="421">
        <v>400000</v>
      </c>
      <c r="BW12" s="422"/>
      <c r="BX12" s="422"/>
      <c r="BY12" s="422"/>
      <c r="BZ12" s="422"/>
      <c r="CA12" s="422"/>
      <c r="CB12" s="422"/>
      <c r="CC12" s="423"/>
      <c r="CD12" s="461" t="s">
        <v>129</v>
      </c>
      <c r="CE12" s="381"/>
      <c r="CF12" s="381"/>
      <c r="CG12" s="381"/>
      <c r="CH12" s="381"/>
      <c r="CI12" s="381"/>
      <c r="CJ12" s="381"/>
      <c r="CK12" s="381"/>
      <c r="CL12" s="381"/>
      <c r="CM12" s="381"/>
      <c r="CN12" s="381"/>
      <c r="CO12" s="381"/>
      <c r="CP12" s="381"/>
      <c r="CQ12" s="381"/>
      <c r="CR12" s="381"/>
      <c r="CS12" s="462"/>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2">
      <c r="A13" s="169"/>
      <c r="B13" s="530"/>
      <c r="C13" s="531"/>
      <c r="D13" s="531"/>
      <c r="E13" s="531"/>
      <c r="F13" s="531"/>
      <c r="G13" s="531"/>
      <c r="H13" s="531"/>
      <c r="I13" s="531"/>
      <c r="J13" s="531"/>
      <c r="K13" s="532"/>
      <c r="L13" s="178"/>
      <c r="M13" s="505" t="s">
        <v>130</v>
      </c>
      <c r="N13" s="506"/>
      <c r="O13" s="506"/>
      <c r="P13" s="506"/>
      <c r="Q13" s="507"/>
      <c r="R13" s="508">
        <v>110939</v>
      </c>
      <c r="S13" s="509"/>
      <c r="T13" s="509"/>
      <c r="U13" s="509"/>
      <c r="V13" s="510"/>
      <c r="W13" s="511" t="s">
        <v>131</v>
      </c>
      <c r="X13" s="407"/>
      <c r="Y13" s="407"/>
      <c r="Z13" s="407"/>
      <c r="AA13" s="407"/>
      <c r="AB13" s="408"/>
      <c r="AC13" s="374">
        <v>650</v>
      </c>
      <c r="AD13" s="375"/>
      <c r="AE13" s="375"/>
      <c r="AF13" s="375"/>
      <c r="AG13" s="376"/>
      <c r="AH13" s="374">
        <v>720</v>
      </c>
      <c r="AI13" s="375"/>
      <c r="AJ13" s="375"/>
      <c r="AK13" s="375"/>
      <c r="AL13" s="434"/>
      <c r="AM13" s="478" t="s">
        <v>132</v>
      </c>
      <c r="AN13" s="378"/>
      <c r="AO13" s="378"/>
      <c r="AP13" s="378"/>
      <c r="AQ13" s="378"/>
      <c r="AR13" s="378"/>
      <c r="AS13" s="378"/>
      <c r="AT13" s="379"/>
      <c r="AU13" s="479" t="s">
        <v>119</v>
      </c>
      <c r="AV13" s="480"/>
      <c r="AW13" s="480"/>
      <c r="AX13" s="480"/>
      <c r="AY13" s="435" t="s">
        <v>133</v>
      </c>
      <c r="AZ13" s="436"/>
      <c r="BA13" s="436"/>
      <c r="BB13" s="436"/>
      <c r="BC13" s="436"/>
      <c r="BD13" s="436"/>
      <c r="BE13" s="436"/>
      <c r="BF13" s="436"/>
      <c r="BG13" s="436"/>
      <c r="BH13" s="436"/>
      <c r="BI13" s="436"/>
      <c r="BJ13" s="436"/>
      <c r="BK13" s="436"/>
      <c r="BL13" s="436"/>
      <c r="BM13" s="437"/>
      <c r="BN13" s="421">
        <v>59623</v>
      </c>
      <c r="BO13" s="422"/>
      <c r="BP13" s="422"/>
      <c r="BQ13" s="422"/>
      <c r="BR13" s="422"/>
      <c r="BS13" s="422"/>
      <c r="BT13" s="422"/>
      <c r="BU13" s="423"/>
      <c r="BV13" s="421">
        <v>91454</v>
      </c>
      <c r="BW13" s="422"/>
      <c r="BX13" s="422"/>
      <c r="BY13" s="422"/>
      <c r="BZ13" s="422"/>
      <c r="CA13" s="422"/>
      <c r="CB13" s="422"/>
      <c r="CC13" s="423"/>
      <c r="CD13" s="461" t="s">
        <v>134</v>
      </c>
      <c r="CE13" s="381"/>
      <c r="CF13" s="381"/>
      <c r="CG13" s="381"/>
      <c r="CH13" s="381"/>
      <c r="CI13" s="381"/>
      <c r="CJ13" s="381"/>
      <c r="CK13" s="381"/>
      <c r="CL13" s="381"/>
      <c r="CM13" s="381"/>
      <c r="CN13" s="381"/>
      <c r="CO13" s="381"/>
      <c r="CP13" s="381"/>
      <c r="CQ13" s="381"/>
      <c r="CR13" s="381"/>
      <c r="CS13" s="462"/>
      <c r="CT13" s="418">
        <v>3.1</v>
      </c>
      <c r="CU13" s="419"/>
      <c r="CV13" s="419"/>
      <c r="CW13" s="419"/>
      <c r="CX13" s="419"/>
      <c r="CY13" s="419"/>
      <c r="CZ13" s="419"/>
      <c r="DA13" s="420"/>
      <c r="DB13" s="418">
        <v>2.7</v>
      </c>
      <c r="DC13" s="419"/>
      <c r="DD13" s="419"/>
      <c r="DE13" s="419"/>
      <c r="DF13" s="419"/>
      <c r="DG13" s="419"/>
      <c r="DH13" s="419"/>
      <c r="DI13" s="420"/>
    </row>
    <row r="14" spans="1:119" ht="18.75" customHeight="1" thickBot="1" x14ac:dyDescent="0.25">
      <c r="A14" s="169"/>
      <c r="B14" s="530"/>
      <c r="C14" s="531"/>
      <c r="D14" s="531"/>
      <c r="E14" s="531"/>
      <c r="F14" s="531"/>
      <c r="G14" s="531"/>
      <c r="H14" s="531"/>
      <c r="I14" s="531"/>
      <c r="J14" s="531"/>
      <c r="K14" s="532"/>
      <c r="L14" s="495" t="s">
        <v>135</v>
      </c>
      <c r="M14" s="548"/>
      <c r="N14" s="548"/>
      <c r="O14" s="548"/>
      <c r="P14" s="548"/>
      <c r="Q14" s="549"/>
      <c r="R14" s="508">
        <v>114070</v>
      </c>
      <c r="S14" s="509"/>
      <c r="T14" s="509"/>
      <c r="U14" s="509"/>
      <c r="V14" s="510"/>
      <c r="W14" s="512"/>
      <c r="X14" s="410"/>
      <c r="Y14" s="410"/>
      <c r="Z14" s="410"/>
      <c r="AA14" s="410"/>
      <c r="AB14" s="411"/>
      <c r="AC14" s="501">
        <v>1.3</v>
      </c>
      <c r="AD14" s="502"/>
      <c r="AE14" s="502"/>
      <c r="AF14" s="502"/>
      <c r="AG14" s="503"/>
      <c r="AH14" s="501">
        <v>1.4</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136</v>
      </c>
      <c r="CE14" s="459"/>
      <c r="CF14" s="459"/>
      <c r="CG14" s="459"/>
      <c r="CH14" s="459"/>
      <c r="CI14" s="459"/>
      <c r="CJ14" s="459"/>
      <c r="CK14" s="459"/>
      <c r="CL14" s="459"/>
      <c r="CM14" s="459"/>
      <c r="CN14" s="459"/>
      <c r="CO14" s="459"/>
      <c r="CP14" s="459"/>
      <c r="CQ14" s="459"/>
      <c r="CR14" s="459"/>
      <c r="CS14" s="460"/>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69"/>
      <c r="B15" s="530"/>
      <c r="C15" s="531"/>
      <c r="D15" s="531"/>
      <c r="E15" s="531"/>
      <c r="F15" s="531"/>
      <c r="G15" s="531"/>
      <c r="H15" s="531"/>
      <c r="I15" s="531"/>
      <c r="J15" s="531"/>
      <c r="K15" s="532"/>
      <c r="L15" s="178"/>
      <c r="M15" s="505" t="s">
        <v>130</v>
      </c>
      <c r="N15" s="506"/>
      <c r="O15" s="506"/>
      <c r="P15" s="506"/>
      <c r="Q15" s="507"/>
      <c r="R15" s="508">
        <v>112469</v>
      </c>
      <c r="S15" s="509"/>
      <c r="T15" s="509"/>
      <c r="U15" s="509"/>
      <c r="V15" s="510"/>
      <c r="W15" s="511" t="s">
        <v>137</v>
      </c>
      <c r="X15" s="407"/>
      <c r="Y15" s="407"/>
      <c r="Z15" s="407"/>
      <c r="AA15" s="407"/>
      <c r="AB15" s="408"/>
      <c r="AC15" s="374">
        <v>17030</v>
      </c>
      <c r="AD15" s="375"/>
      <c r="AE15" s="375"/>
      <c r="AF15" s="375"/>
      <c r="AG15" s="376"/>
      <c r="AH15" s="374">
        <v>16960</v>
      </c>
      <c r="AI15" s="375"/>
      <c r="AJ15" s="375"/>
      <c r="AK15" s="375"/>
      <c r="AL15" s="434"/>
      <c r="AM15" s="478"/>
      <c r="AN15" s="378"/>
      <c r="AO15" s="378"/>
      <c r="AP15" s="378"/>
      <c r="AQ15" s="378"/>
      <c r="AR15" s="378"/>
      <c r="AS15" s="378"/>
      <c r="AT15" s="379"/>
      <c r="AU15" s="479"/>
      <c r="AV15" s="480"/>
      <c r="AW15" s="480"/>
      <c r="AX15" s="480"/>
      <c r="AY15" s="447" t="s">
        <v>138</v>
      </c>
      <c r="AZ15" s="448"/>
      <c r="BA15" s="448"/>
      <c r="BB15" s="448"/>
      <c r="BC15" s="448"/>
      <c r="BD15" s="448"/>
      <c r="BE15" s="448"/>
      <c r="BF15" s="448"/>
      <c r="BG15" s="448"/>
      <c r="BH15" s="448"/>
      <c r="BI15" s="448"/>
      <c r="BJ15" s="448"/>
      <c r="BK15" s="448"/>
      <c r="BL15" s="448"/>
      <c r="BM15" s="449"/>
      <c r="BN15" s="450">
        <v>18186548</v>
      </c>
      <c r="BO15" s="451"/>
      <c r="BP15" s="451"/>
      <c r="BQ15" s="451"/>
      <c r="BR15" s="451"/>
      <c r="BS15" s="451"/>
      <c r="BT15" s="451"/>
      <c r="BU15" s="452"/>
      <c r="BV15" s="450">
        <v>18008247</v>
      </c>
      <c r="BW15" s="451"/>
      <c r="BX15" s="451"/>
      <c r="BY15" s="451"/>
      <c r="BZ15" s="451"/>
      <c r="CA15" s="451"/>
      <c r="CB15" s="451"/>
      <c r="CC15" s="452"/>
      <c r="CD15" s="521" t="s">
        <v>139</v>
      </c>
      <c r="CE15" s="522"/>
      <c r="CF15" s="522"/>
      <c r="CG15" s="522"/>
      <c r="CH15" s="522"/>
      <c r="CI15" s="522"/>
      <c r="CJ15" s="522"/>
      <c r="CK15" s="522"/>
      <c r="CL15" s="522"/>
      <c r="CM15" s="522"/>
      <c r="CN15" s="522"/>
      <c r="CO15" s="522"/>
      <c r="CP15" s="522"/>
      <c r="CQ15" s="522"/>
      <c r="CR15" s="522"/>
      <c r="CS15" s="523"/>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30"/>
      <c r="C16" s="531"/>
      <c r="D16" s="531"/>
      <c r="E16" s="531"/>
      <c r="F16" s="531"/>
      <c r="G16" s="531"/>
      <c r="H16" s="531"/>
      <c r="I16" s="531"/>
      <c r="J16" s="531"/>
      <c r="K16" s="532"/>
      <c r="L16" s="495" t="s">
        <v>140</v>
      </c>
      <c r="M16" s="496"/>
      <c r="N16" s="496"/>
      <c r="O16" s="496"/>
      <c r="P16" s="496"/>
      <c r="Q16" s="497"/>
      <c r="R16" s="498" t="s">
        <v>141</v>
      </c>
      <c r="S16" s="499"/>
      <c r="T16" s="499"/>
      <c r="U16" s="499"/>
      <c r="V16" s="500"/>
      <c r="W16" s="512"/>
      <c r="X16" s="410"/>
      <c r="Y16" s="410"/>
      <c r="Z16" s="410"/>
      <c r="AA16" s="410"/>
      <c r="AB16" s="411"/>
      <c r="AC16" s="501">
        <v>33.1</v>
      </c>
      <c r="AD16" s="502"/>
      <c r="AE16" s="502"/>
      <c r="AF16" s="502"/>
      <c r="AG16" s="503"/>
      <c r="AH16" s="501">
        <v>32.700000000000003</v>
      </c>
      <c r="AI16" s="502"/>
      <c r="AJ16" s="502"/>
      <c r="AK16" s="502"/>
      <c r="AL16" s="504"/>
      <c r="AM16" s="478"/>
      <c r="AN16" s="378"/>
      <c r="AO16" s="378"/>
      <c r="AP16" s="378"/>
      <c r="AQ16" s="378"/>
      <c r="AR16" s="378"/>
      <c r="AS16" s="378"/>
      <c r="AT16" s="379"/>
      <c r="AU16" s="479"/>
      <c r="AV16" s="480"/>
      <c r="AW16" s="480"/>
      <c r="AX16" s="480"/>
      <c r="AY16" s="435" t="s">
        <v>142</v>
      </c>
      <c r="AZ16" s="436"/>
      <c r="BA16" s="436"/>
      <c r="BB16" s="436"/>
      <c r="BC16" s="436"/>
      <c r="BD16" s="436"/>
      <c r="BE16" s="436"/>
      <c r="BF16" s="436"/>
      <c r="BG16" s="436"/>
      <c r="BH16" s="436"/>
      <c r="BI16" s="436"/>
      <c r="BJ16" s="436"/>
      <c r="BK16" s="436"/>
      <c r="BL16" s="436"/>
      <c r="BM16" s="437"/>
      <c r="BN16" s="421">
        <v>23676253</v>
      </c>
      <c r="BO16" s="422"/>
      <c r="BP16" s="422"/>
      <c r="BQ16" s="422"/>
      <c r="BR16" s="422"/>
      <c r="BS16" s="422"/>
      <c r="BT16" s="422"/>
      <c r="BU16" s="423"/>
      <c r="BV16" s="421">
        <v>23165281</v>
      </c>
      <c r="BW16" s="422"/>
      <c r="BX16" s="422"/>
      <c r="BY16" s="422"/>
      <c r="BZ16" s="422"/>
      <c r="CA16" s="422"/>
      <c r="CB16" s="422"/>
      <c r="CC16" s="423"/>
      <c r="CD16" s="182"/>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5">
      <c r="A17" s="169"/>
      <c r="B17" s="533"/>
      <c r="C17" s="534"/>
      <c r="D17" s="534"/>
      <c r="E17" s="534"/>
      <c r="F17" s="534"/>
      <c r="G17" s="534"/>
      <c r="H17" s="534"/>
      <c r="I17" s="534"/>
      <c r="J17" s="534"/>
      <c r="K17" s="535"/>
      <c r="L17" s="183"/>
      <c r="M17" s="514" t="s">
        <v>143</v>
      </c>
      <c r="N17" s="515"/>
      <c r="O17" s="515"/>
      <c r="P17" s="515"/>
      <c r="Q17" s="516"/>
      <c r="R17" s="498" t="s">
        <v>144</v>
      </c>
      <c r="S17" s="499"/>
      <c r="T17" s="499"/>
      <c r="U17" s="499"/>
      <c r="V17" s="500"/>
      <c r="W17" s="511" t="s">
        <v>145</v>
      </c>
      <c r="X17" s="407"/>
      <c r="Y17" s="407"/>
      <c r="Z17" s="407"/>
      <c r="AA17" s="407"/>
      <c r="AB17" s="408"/>
      <c r="AC17" s="374">
        <v>33827</v>
      </c>
      <c r="AD17" s="375"/>
      <c r="AE17" s="375"/>
      <c r="AF17" s="375"/>
      <c r="AG17" s="376"/>
      <c r="AH17" s="374">
        <v>34206</v>
      </c>
      <c r="AI17" s="375"/>
      <c r="AJ17" s="375"/>
      <c r="AK17" s="375"/>
      <c r="AL17" s="434"/>
      <c r="AM17" s="478"/>
      <c r="AN17" s="378"/>
      <c r="AO17" s="378"/>
      <c r="AP17" s="378"/>
      <c r="AQ17" s="378"/>
      <c r="AR17" s="378"/>
      <c r="AS17" s="378"/>
      <c r="AT17" s="379"/>
      <c r="AU17" s="479"/>
      <c r="AV17" s="480"/>
      <c r="AW17" s="480"/>
      <c r="AX17" s="480"/>
      <c r="AY17" s="435" t="s">
        <v>146</v>
      </c>
      <c r="AZ17" s="436"/>
      <c r="BA17" s="436"/>
      <c r="BB17" s="436"/>
      <c r="BC17" s="436"/>
      <c r="BD17" s="436"/>
      <c r="BE17" s="436"/>
      <c r="BF17" s="436"/>
      <c r="BG17" s="436"/>
      <c r="BH17" s="436"/>
      <c r="BI17" s="436"/>
      <c r="BJ17" s="436"/>
      <c r="BK17" s="436"/>
      <c r="BL17" s="436"/>
      <c r="BM17" s="437"/>
      <c r="BN17" s="421">
        <v>23227157</v>
      </c>
      <c r="BO17" s="422"/>
      <c r="BP17" s="422"/>
      <c r="BQ17" s="422"/>
      <c r="BR17" s="422"/>
      <c r="BS17" s="422"/>
      <c r="BT17" s="422"/>
      <c r="BU17" s="423"/>
      <c r="BV17" s="421">
        <v>22998863</v>
      </c>
      <c r="BW17" s="422"/>
      <c r="BX17" s="422"/>
      <c r="BY17" s="422"/>
      <c r="BZ17" s="422"/>
      <c r="CA17" s="422"/>
      <c r="CB17" s="422"/>
      <c r="CC17" s="423"/>
      <c r="CD17" s="182"/>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5">
      <c r="A18" s="169"/>
      <c r="B18" s="471" t="s">
        <v>147</v>
      </c>
      <c r="C18" s="472"/>
      <c r="D18" s="472"/>
      <c r="E18" s="473"/>
      <c r="F18" s="473"/>
      <c r="G18" s="473"/>
      <c r="H18" s="473"/>
      <c r="I18" s="473"/>
      <c r="J18" s="473"/>
      <c r="K18" s="473"/>
      <c r="L18" s="474">
        <v>234.47</v>
      </c>
      <c r="M18" s="474"/>
      <c r="N18" s="474"/>
      <c r="O18" s="474"/>
      <c r="P18" s="474"/>
      <c r="Q18" s="474"/>
      <c r="R18" s="475"/>
      <c r="S18" s="475"/>
      <c r="T18" s="475"/>
      <c r="U18" s="475"/>
      <c r="V18" s="476"/>
      <c r="W18" s="492"/>
      <c r="X18" s="493"/>
      <c r="Y18" s="493"/>
      <c r="Z18" s="493"/>
      <c r="AA18" s="493"/>
      <c r="AB18" s="517"/>
      <c r="AC18" s="391">
        <v>65.7</v>
      </c>
      <c r="AD18" s="392"/>
      <c r="AE18" s="392"/>
      <c r="AF18" s="392"/>
      <c r="AG18" s="477"/>
      <c r="AH18" s="391">
        <v>65.900000000000006</v>
      </c>
      <c r="AI18" s="392"/>
      <c r="AJ18" s="392"/>
      <c r="AK18" s="392"/>
      <c r="AL18" s="393"/>
      <c r="AM18" s="478"/>
      <c r="AN18" s="378"/>
      <c r="AO18" s="378"/>
      <c r="AP18" s="378"/>
      <c r="AQ18" s="378"/>
      <c r="AR18" s="378"/>
      <c r="AS18" s="378"/>
      <c r="AT18" s="379"/>
      <c r="AU18" s="479"/>
      <c r="AV18" s="480"/>
      <c r="AW18" s="480"/>
      <c r="AX18" s="480"/>
      <c r="AY18" s="435" t="s">
        <v>148</v>
      </c>
      <c r="AZ18" s="436"/>
      <c r="BA18" s="436"/>
      <c r="BB18" s="436"/>
      <c r="BC18" s="436"/>
      <c r="BD18" s="436"/>
      <c r="BE18" s="436"/>
      <c r="BF18" s="436"/>
      <c r="BG18" s="436"/>
      <c r="BH18" s="436"/>
      <c r="BI18" s="436"/>
      <c r="BJ18" s="436"/>
      <c r="BK18" s="436"/>
      <c r="BL18" s="436"/>
      <c r="BM18" s="437"/>
      <c r="BN18" s="421">
        <v>25360621</v>
      </c>
      <c r="BO18" s="422"/>
      <c r="BP18" s="422"/>
      <c r="BQ18" s="422"/>
      <c r="BR18" s="422"/>
      <c r="BS18" s="422"/>
      <c r="BT18" s="422"/>
      <c r="BU18" s="423"/>
      <c r="BV18" s="421">
        <v>24549391</v>
      </c>
      <c r="BW18" s="422"/>
      <c r="BX18" s="422"/>
      <c r="BY18" s="422"/>
      <c r="BZ18" s="422"/>
      <c r="CA18" s="422"/>
      <c r="CB18" s="422"/>
      <c r="CC18" s="423"/>
      <c r="CD18" s="182"/>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5">
      <c r="A19" s="169"/>
      <c r="B19" s="471" t="s">
        <v>149</v>
      </c>
      <c r="C19" s="472"/>
      <c r="D19" s="472"/>
      <c r="E19" s="473"/>
      <c r="F19" s="473"/>
      <c r="G19" s="473"/>
      <c r="H19" s="473"/>
      <c r="I19" s="473"/>
      <c r="J19" s="473"/>
      <c r="K19" s="473"/>
      <c r="L19" s="481">
        <v>494</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150</v>
      </c>
      <c r="AZ19" s="436"/>
      <c r="BA19" s="436"/>
      <c r="BB19" s="436"/>
      <c r="BC19" s="436"/>
      <c r="BD19" s="436"/>
      <c r="BE19" s="436"/>
      <c r="BF19" s="436"/>
      <c r="BG19" s="436"/>
      <c r="BH19" s="436"/>
      <c r="BI19" s="436"/>
      <c r="BJ19" s="436"/>
      <c r="BK19" s="436"/>
      <c r="BL19" s="436"/>
      <c r="BM19" s="437"/>
      <c r="BN19" s="421">
        <v>35751051</v>
      </c>
      <c r="BO19" s="422"/>
      <c r="BP19" s="422"/>
      <c r="BQ19" s="422"/>
      <c r="BR19" s="422"/>
      <c r="BS19" s="422"/>
      <c r="BT19" s="422"/>
      <c r="BU19" s="423"/>
      <c r="BV19" s="421">
        <v>35783808</v>
      </c>
      <c r="BW19" s="422"/>
      <c r="BX19" s="422"/>
      <c r="BY19" s="422"/>
      <c r="BZ19" s="422"/>
      <c r="CA19" s="422"/>
      <c r="CB19" s="422"/>
      <c r="CC19" s="423"/>
      <c r="CD19" s="182"/>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5">
      <c r="A20" s="169"/>
      <c r="B20" s="471" t="s">
        <v>151</v>
      </c>
      <c r="C20" s="472"/>
      <c r="D20" s="472"/>
      <c r="E20" s="473"/>
      <c r="F20" s="473"/>
      <c r="G20" s="473"/>
      <c r="H20" s="473"/>
      <c r="I20" s="473"/>
      <c r="J20" s="473"/>
      <c r="K20" s="473"/>
      <c r="L20" s="481">
        <v>51310</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82"/>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5">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82"/>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2">
      <c r="A22" s="169"/>
      <c r="B22" s="397" t="s">
        <v>153</v>
      </c>
      <c r="C22" s="398"/>
      <c r="D22" s="399"/>
      <c r="E22" s="406" t="s">
        <v>1</v>
      </c>
      <c r="F22" s="407"/>
      <c r="G22" s="407"/>
      <c r="H22" s="407"/>
      <c r="I22" s="407"/>
      <c r="J22" s="407"/>
      <c r="K22" s="408"/>
      <c r="L22" s="406" t="s">
        <v>154</v>
      </c>
      <c r="M22" s="407"/>
      <c r="N22" s="407"/>
      <c r="O22" s="407"/>
      <c r="P22" s="408"/>
      <c r="Q22" s="412" t="s">
        <v>155</v>
      </c>
      <c r="R22" s="413"/>
      <c r="S22" s="413"/>
      <c r="T22" s="413"/>
      <c r="U22" s="413"/>
      <c r="V22" s="414"/>
      <c r="W22" s="463" t="s">
        <v>156</v>
      </c>
      <c r="X22" s="398"/>
      <c r="Y22" s="399"/>
      <c r="Z22" s="406" t="s">
        <v>1</v>
      </c>
      <c r="AA22" s="407"/>
      <c r="AB22" s="407"/>
      <c r="AC22" s="407"/>
      <c r="AD22" s="407"/>
      <c r="AE22" s="407"/>
      <c r="AF22" s="407"/>
      <c r="AG22" s="408"/>
      <c r="AH22" s="424" t="s">
        <v>157</v>
      </c>
      <c r="AI22" s="407"/>
      <c r="AJ22" s="407"/>
      <c r="AK22" s="407"/>
      <c r="AL22" s="408"/>
      <c r="AM22" s="424" t="s">
        <v>158</v>
      </c>
      <c r="AN22" s="425"/>
      <c r="AO22" s="425"/>
      <c r="AP22" s="425"/>
      <c r="AQ22" s="425"/>
      <c r="AR22" s="426"/>
      <c r="AS22" s="412" t="s">
        <v>155</v>
      </c>
      <c r="AT22" s="413"/>
      <c r="AU22" s="413"/>
      <c r="AV22" s="413"/>
      <c r="AW22" s="413"/>
      <c r="AX22" s="430"/>
      <c r="AY22" s="447" t="s">
        <v>159</v>
      </c>
      <c r="AZ22" s="448"/>
      <c r="BA22" s="448"/>
      <c r="BB22" s="448"/>
      <c r="BC22" s="448"/>
      <c r="BD22" s="448"/>
      <c r="BE22" s="448"/>
      <c r="BF22" s="448"/>
      <c r="BG22" s="448"/>
      <c r="BH22" s="448"/>
      <c r="BI22" s="448"/>
      <c r="BJ22" s="448"/>
      <c r="BK22" s="448"/>
      <c r="BL22" s="448"/>
      <c r="BM22" s="449"/>
      <c r="BN22" s="450">
        <v>51790140</v>
      </c>
      <c r="BO22" s="451"/>
      <c r="BP22" s="451"/>
      <c r="BQ22" s="451"/>
      <c r="BR22" s="451"/>
      <c r="BS22" s="451"/>
      <c r="BT22" s="451"/>
      <c r="BU22" s="452"/>
      <c r="BV22" s="450">
        <v>52084381</v>
      </c>
      <c r="BW22" s="451"/>
      <c r="BX22" s="451"/>
      <c r="BY22" s="451"/>
      <c r="BZ22" s="451"/>
      <c r="CA22" s="451"/>
      <c r="CB22" s="451"/>
      <c r="CC22" s="452"/>
      <c r="CD22" s="182"/>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2">
      <c r="A23" s="169"/>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160</v>
      </c>
      <c r="AZ23" s="436"/>
      <c r="BA23" s="436"/>
      <c r="BB23" s="436"/>
      <c r="BC23" s="436"/>
      <c r="BD23" s="436"/>
      <c r="BE23" s="436"/>
      <c r="BF23" s="436"/>
      <c r="BG23" s="436"/>
      <c r="BH23" s="436"/>
      <c r="BI23" s="436"/>
      <c r="BJ23" s="436"/>
      <c r="BK23" s="436"/>
      <c r="BL23" s="436"/>
      <c r="BM23" s="437"/>
      <c r="BN23" s="421">
        <v>32146608</v>
      </c>
      <c r="BO23" s="422"/>
      <c r="BP23" s="422"/>
      <c r="BQ23" s="422"/>
      <c r="BR23" s="422"/>
      <c r="BS23" s="422"/>
      <c r="BT23" s="422"/>
      <c r="BU23" s="423"/>
      <c r="BV23" s="421">
        <v>34225486</v>
      </c>
      <c r="BW23" s="422"/>
      <c r="BX23" s="422"/>
      <c r="BY23" s="422"/>
      <c r="BZ23" s="422"/>
      <c r="CA23" s="422"/>
      <c r="CB23" s="422"/>
      <c r="CC23" s="423"/>
      <c r="CD23" s="182"/>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5">
      <c r="A24" s="169"/>
      <c r="B24" s="400"/>
      <c r="C24" s="401"/>
      <c r="D24" s="402"/>
      <c r="E24" s="377" t="s">
        <v>161</v>
      </c>
      <c r="F24" s="378"/>
      <c r="G24" s="378"/>
      <c r="H24" s="378"/>
      <c r="I24" s="378"/>
      <c r="J24" s="378"/>
      <c r="K24" s="379"/>
      <c r="L24" s="374">
        <v>1</v>
      </c>
      <c r="M24" s="375"/>
      <c r="N24" s="375"/>
      <c r="O24" s="375"/>
      <c r="P24" s="376"/>
      <c r="Q24" s="374">
        <v>9560</v>
      </c>
      <c r="R24" s="375"/>
      <c r="S24" s="375"/>
      <c r="T24" s="375"/>
      <c r="U24" s="375"/>
      <c r="V24" s="376"/>
      <c r="W24" s="464"/>
      <c r="X24" s="401"/>
      <c r="Y24" s="402"/>
      <c r="Z24" s="377" t="s">
        <v>162</v>
      </c>
      <c r="AA24" s="378"/>
      <c r="AB24" s="378"/>
      <c r="AC24" s="378"/>
      <c r="AD24" s="378"/>
      <c r="AE24" s="378"/>
      <c r="AF24" s="378"/>
      <c r="AG24" s="379"/>
      <c r="AH24" s="374">
        <v>785</v>
      </c>
      <c r="AI24" s="375"/>
      <c r="AJ24" s="375"/>
      <c r="AK24" s="375"/>
      <c r="AL24" s="376"/>
      <c r="AM24" s="374">
        <v>2496300</v>
      </c>
      <c r="AN24" s="375"/>
      <c r="AO24" s="375"/>
      <c r="AP24" s="375"/>
      <c r="AQ24" s="375"/>
      <c r="AR24" s="376"/>
      <c r="AS24" s="374">
        <v>3180</v>
      </c>
      <c r="AT24" s="375"/>
      <c r="AU24" s="375"/>
      <c r="AV24" s="375"/>
      <c r="AW24" s="375"/>
      <c r="AX24" s="434"/>
      <c r="AY24" s="394" t="s">
        <v>163</v>
      </c>
      <c r="AZ24" s="395"/>
      <c r="BA24" s="395"/>
      <c r="BB24" s="395"/>
      <c r="BC24" s="395"/>
      <c r="BD24" s="395"/>
      <c r="BE24" s="395"/>
      <c r="BF24" s="395"/>
      <c r="BG24" s="395"/>
      <c r="BH24" s="395"/>
      <c r="BI24" s="395"/>
      <c r="BJ24" s="395"/>
      <c r="BK24" s="395"/>
      <c r="BL24" s="395"/>
      <c r="BM24" s="396"/>
      <c r="BN24" s="421">
        <v>33121444</v>
      </c>
      <c r="BO24" s="422"/>
      <c r="BP24" s="422"/>
      <c r="BQ24" s="422"/>
      <c r="BR24" s="422"/>
      <c r="BS24" s="422"/>
      <c r="BT24" s="422"/>
      <c r="BU24" s="423"/>
      <c r="BV24" s="421">
        <v>31697000</v>
      </c>
      <c r="BW24" s="422"/>
      <c r="BX24" s="422"/>
      <c r="BY24" s="422"/>
      <c r="BZ24" s="422"/>
      <c r="CA24" s="422"/>
      <c r="CB24" s="422"/>
      <c r="CC24" s="423"/>
      <c r="CD24" s="182"/>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2">
      <c r="A25" s="169"/>
      <c r="B25" s="400"/>
      <c r="C25" s="401"/>
      <c r="D25" s="402"/>
      <c r="E25" s="377" t="s">
        <v>164</v>
      </c>
      <c r="F25" s="378"/>
      <c r="G25" s="378"/>
      <c r="H25" s="378"/>
      <c r="I25" s="378"/>
      <c r="J25" s="378"/>
      <c r="K25" s="379"/>
      <c r="L25" s="374">
        <v>2</v>
      </c>
      <c r="M25" s="375"/>
      <c r="N25" s="375"/>
      <c r="O25" s="375"/>
      <c r="P25" s="376"/>
      <c r="Q25" s="374">
        <v>7315</v>
      </c>
      <c r="R25" s="375"/>
      <c r="S25" s="375"/>
      <c r="T25" s="375"/>
      <c r="U25" s="375"/>
      <c r="V25" s="376"/>
      <c r="W25" s="464"/>
      <c r="X25" s="401"/>
      <c r="Y25" s="402"/>
      <c r="Z25" s="377" t="s">
        <v>165</v>
      </c>
      <c r="AA25" s="378"/>
      <c r="AB25" s="378"/>
      <c r="AC25" s="378"/>
      <c r="AD25" s="378"/>
      <c r="AE25" s="378"/>
      <c r="AF25" s="378"/>
      <c r="AG25" s="379"/>
      <c r="AH25" s="374">
        <v>148</v>
      </c>
      <c r="AI25" s="375"/>
      <c r="AJ25" s="375"/>
      <c r="AK25" s="375"/>
      <c r="AL25" s="376"/>
      <c r="AM25" s="374">
        <v>458060</v>
      </c>
      <c r="AN25" s="375"/>
      <c r="AO25" s="375"/>
      <c r="AP25" s="375"/>
      <c r="AQ25" s="375"/>
      <c r="AR25" s="376"/>
      <c r="AS25" s="374">
        <v>3095</v>
      </c>
      <c r="AT25" s="375"/>
      <c r="AU25" s="375"/>
      <c r="AV25" s="375"/>
      <c r="AW25" s="375"/>
      <c r="AX25" s="434"/>
      <c r="AY25" s="447" t="s">
        <v>166</v>
      </c>
      <c r="AZ25" s="448"/>
      <c r="BA25" s="448"/>
      <c r="BB25" s="448"/>
      <c r="BC25" s="448"/>
      <c r="BD25" s="448"/>
      <c r="BE25" s="448"/>
      <c r="BF25" s="448"/>
      <c r="BG25" s="448"/>
      <c r="BH25" s="448"/>
      <c r="BI25" s="448"/>
      <c r="BJ25" s="448"/>
      <c r="BK25" s="448"/>
      <c r="BL25" s="448"/>
      <c r="BM25" s="449"/>
      <c r="BN25" s="450">
        <v>7071066</v>
      </c>
      <c r="BO25" s="451"/>
      <c r="BP25" s="451"/>
      <c r="BQ25" s="451"/>
      <c r="BR25" s="451"/>
      <c r="BS25" s="451"/>
      <c r="BT25" s="451"/>
      <c r="BU25" s="452"/>
      <c r="BV25" s="450">
        <v>7616829</v>
      </c>
      <c r="BW25" s="451"/>
      <c r="BX25" s="451"/>
      <c r="BY25" s="451"/>
      <c r="BZ25" s="451"/>
      <c r="CA25" s="451"/>
      <c r="CB25" s="451"/>
      <c r="CC25" s="452"/>
      <c r="CD25" s="182"/>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2">
      <c r="A26" s="169"/>
      <c r="B26" s="400"/>
      <c r="C26" s="401"/>
      <c r="D26" s="402"/>
      <c r="E26" s="377" t="s">
        <v>167</v>
      </c>
      <c r="F26" s="378"/>
      <c r="G26" s="378"/>
      <c r="H26" s="378"/>
      <c r="I26" s="378"/>
      <c r="J26" s="378"/>
      <c r="K26" s="379"/>
      <c r="L26" s="374">
        <v>1</v>
      </c>
      <c r="M26" s="375"/>
      <c r="N26" s="375"/>
      <c r="O26" s="375"/>
      <c r="P26" s="376"/>
      <c r="Q26" s="374">
        <v>6580</v>
      </c>
      <c r="R26" s="375"/>
      <c r="S26" s="375"/>
      <c r="T26" s="375"/>
      <c r="U26" s="375"/>
      <c r="V26" s="376"/>
      <c r="W26" s="464"/>
      <c r="X26" s="401"/>
      <c r="Y26" s="402"/>
      <c r="Z26" s="377" t="s">
        <v>168</v>
      </c>
      <c r="AA26" s="432"/>
      <c r="AB26" s="432"/>
      <c r="AC26" s="432"/>
      <c r="AD26" s="432"/>
      <c r="AE26" s="432"/>
      <c r="AF26" s="432"/>
      <c r="AG26" s="433"/>
      <c r="AH26" s="374">
        <v>15</v>
      </c>
      <c r="AI26" s="375"/>
      <c r="AJ26" s="375"/>
      <c r="AK26" s="375"/>
      <c r="AL26" s="376"/>
      <c r="AM26" s="374">
        <v>43275</v>
      </c>
      <c r="AN26" s="375"/>
      <c r="AO26" s="375"/>
      <c r="AP26" s="375"/>
      <c r="AQ26" s="375"/>
      <c r="AR26" s="376"/>
      <c r="AS26" s="374">
        <v>2885</v>
      </c>
      <c r="AT26" s="375"/>
      <c r="AU26" s="375"/>
      <c r="AV26" s="375"/>
      <c r="AW26" s="375"/>
      <c r="AX26" s="434"/>
      <c r="AY26" s="461" t="s">
        <v>169</v>
      </c>
      <c r="AZ26" s="381"/>
      <c r="BA26" s="381"/>
      <c r="BB26" s="381"/>
      <c r="BC26" s="381"/>
      <c r="BD26" s="381"/>
      <c r="BE26" s="381"/>
      <c r="BF26" s="381"/>
      <c r="BG26" s="381"/>
      <c r="BH26" s="381"/>
      <c r="BI26" s="381"/>
      <c r="BJ26" s="381"/>
      <c r="BK26" s="381"/>
      <c r="BL26" s="381"/>
      <c r="BM26" s="462"/>
      <c r="BN26" s="421" t="s">
        <v>122</v>
      </c>
      <c r="BO26" s="422"/>
      <c r="BP26" s="422"/>
      <c r="BQ26" s="422"/>
      <c r="BR26" s="422"/>
      <c r="BS26" s="422"/>
      <c r="BT26" s="422"/>
      <c r="BU26" s="423"/>
      <c r="BV26" s="421" t="s">
        <v>122</v>
      </c>
      <c r="BW26" s="422"/>
      <c r="BX26" s="422"/>
      <c r="BY26" s="422"/>
      <c r="BZ26" s="422"/>
      <c r="CA26" s="422"/>
      <c r="CB26" s="422"/>
      <c r="CC26" s="423"/>
      <c r="CD26" s="182"/>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5">
      <c r="A27" s="169"/>
      <c r="B27" s="400"/>
      <c r="C27" s="401"/>
      <c r="D27" s="402"/>
      <c r="E27" s="377" t="s">
        <v>170</v>
      </c>
      <c r="F27" s="378"/>
      <c r="G27" s="378"/>
      <c r="H27" s="378"/>
      <c r="I27" s="378"/>
      <c r="J27" s="378"/>
      <c r="K27" s="379"/>
      <c r="L27" s="374">
        <v>1</v>
      </c>
      <c r="M27" s="375"/>
      <c r="N27" s="375"/>
      <c r="O27" s="375"/>
      <c r="P27" s="376"/>
      <c r="Q27" s="374">
        <v>5720</v>
      </c>
      <c r="R27" s="375"/>
      <c r="S27" s="375"/>
      <c r="T27" s="375"/>
      <c r="U27" s="375"/>
      <c r="V27" s="376"/>
      <c r="W27" s="464"/>
      <c r="X27" s="401"/>
      <c r="Y27" s="402"/>
      <c r="Z27" s="377" t="s">
        <v>171</v>
      </c>
      <c r="AA27" s="378"/>
      <c r="AB27" s="378"/>
      <c r="AC27" s="378"/>
      <c r="AD27" s="378"/>
      <c r="AE27" s="378"/>
      <c r="AF27" s="378"/>
      <c r="AG27" s="379"/>
      <c r="AH27" s="374">
        <v>10</v>
      </c>
      <c r="AI27" s="375"/>
      <c r="AJ27" s="375"/>
      <c r="AK27" s="375"/>
      <c r="AL27" s="376"/>
      <c r="AM27" s="374">
        <v>39220</v>
      </c>
      <c r="AN27" s="375"/>
      <c r="AO27" s="375"/>
      <c r="AP27" s="375"/>
      <c r="AQ27" s="375"/>
      <c r="AR27" s="376"/>
      <c r="AS27" s="374">
        <v>3922</v>
      </c>
      <c r="AT27" s="375"/>
      <c r="AU27" s="375"/>
      <c r="AV27" s="375"/>
      <c r="AW27" s="375"/>
      <c r="AX27" s="434"/>
      <c r="AY27" s="458" t="s">
        <v>172</v>
      </c>
      <c r="AZ27" s="459"/>
      <c r="BA27" s="459"/>
      <c r="BB27" s="459"/>
      <c r="BC27" s="459"/>
      <c r="BD27" s="459"/>
      <c r="BE27" s="459"/>
      <c r="BF27" s="459"/>
      <c r="BG27" s="459"/>
      <c r="BH27" s="459"/>
      <c r="BI27" s="459"/>
      <c r="BJ27" s="459"/>
      <c r="BK27" s="459"/>
      <c r="BL27" s="459"/>
      <c r="BM27" s="460"/>
      <c r="BN27" s="455" t="s">
        <v>122</v>
      </c>
      <c r="BO27" s="456"/>
      <c r="BP27" s="456"/>
      <c r="BQ27" s="456"/>
      <c r="BR27" s="456"/>
      <c r="BS27" s="456"/>
      <c r="BT27" s="456"/>
      <c r="BU27" s="457"/>
      <c r="BV27" s="455" t="s">
        <v>122</v>
      </c>
      <c r="BW27" s="456"/>
      <c r="BX27" s="456"/>
      <c r="BY27" s="456"/>
      <c r="BZ27" s="456"/>
      <c r="CA27" s="456"/>
      <c r="CB27" s="456"/>
      <c r="CC27" s="457"/>
      <c r="CD27" s="184"/>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2">
      <c r="A28" s="169"/>
      <c r="B28" s="400"/>
      <c r="C28" s="401"/>
      <c r="D28" s="402"/>
      <c r="E28" s="377" t="s">
        <v>173</v>
      </c>
      <c r="F28" s="378"/>
      <c r="G28" s="378"/>
      <c r="H28" s="378"/>
      <c r="I28" s="378"/>
      <c r="J28" s="378"/>
      <c r="K28" s="379"/>
      <c r="L28" s="374">
        <v>1</v>
      </c>
      <c r="M28" s="375"/>
      <c r="N28" s="375"/>
      <c r="O28" s="375"/>
      <c r="P28" s="376"/>
      <c r="Q28" s="374">
        <v>5180</v>
      </c>
      <c r="R28" s="375"/>
      <c r="S28" s="375"/>
      <c r="T28" s="375"/>
      <c r="U28" s="375"/>
      <c r="V28" s="376"/>
      <c r="W28" s="464"/>
      <c r="X28" s="401"/>
      <c r="Y28" s="402"/>
      <c r="Z28" s="377" t="s">
        <v>174</v>
      </c>
      <c r="AA28" s="378"/>
      <c r="AB28" s="378"/>
      <c r="AC28" s="378"/>
      <c r="AD28" s="378"/>
      <c r="AE28" s="378"/>
      <c r="AF28" s="378"/>
      <c r="AG28" s="379"/>
      <c r="AH28" s="374" t="s">
        <v>122</v>
      </c>
      <c r="AI28" s="375"/>
      <c r="AJ28" s="375"/>
      <c r="AK28" s="375"/>
      <c r="AL28" s="376"/>
      <c r="AM28" s="374" t="s">
        <v>122</v>
      </c>
      <c r="AN28" s="375"/>
      <c r="AO28" s="375"/>
      <c r="AP28" s="375"/>
      <c r="AQ28" s="375"/>
      <c r="AR28" s="376"/>
      <c r="AS28" s="374" t="s">
        <v>122</v>
      </c>
      <c r="AT28" s="375"/>
      <c r="AU28" s="375"/>
      <c r="AV28" s="375"/>
      <c r="AW28" s="375"/>
      <c r="AX28" s="434"/>
      <c r="AY28" s="438" t="s">
        <v>175</v>
      </c>
      <c r="AZ28" s="439"/>
      <c r="BA28" s="439"/>
      <c r="BB28" s="440"/>
      <c r="BC28" s="447" t="s">
        <v>46</v>
      </c>
      <c r="BD28" s="448"/>
      <c r="BE28" s="448"/>
      <c r="BF28" s="448"/>
      <c r="BG28" s="448"/>
      <c r="BH28" s="448"/>
      <c r="BI28" s="448"/>
      <c r="BJ28" s="448"/>
      <c r="BK28" s="448"/>
      <c r="BL28" s="448"/>
      <c r="BM28" s="449"/>
      <c r="BN28" s="450">
        <v>1631560</v>
      </c>
      <c r="BO28" s="451"/>
      <c r="BP28" s="451"/>
      <c r="BQ28" s="451"/>
      <c r="BR28" s="451"/>
      <c r="BS28" s="451"/>
      <c r="BT28" s="451"/>
      <c r="BU28" s="452"/>
      <c r="BV28" s="450">
        <v>1607779</v>
      </c>
      <c r="BW28" s="451"/>
      <c r="BX28" s="451"/>
      <c r="BY28" s="451"/>
      <c r="BZ28" s="451"/>
      <c r="CA28" s="451"/>
      <c r="CB28" s="451"/>
      <c r="CC28" s="452"/>
      <c r="CD28" s="182"/>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2">
      <c r="A29" s="169"/>
      <c r="B29" s="400"/>
      <c r="C29" s="401"/>
      <c r="D29" s="402"/>
      <c r="E29" s="377" t="s">
        <v>176</v>
      </c>
      <c r="F29" s="378"/>
      <c r="G29" s="378"/>
      <c r="H29" s="378"/>
      <c r="I29" s="378"/>
      <c r="J29" s="378"/>
      <c r="K29" s="379"/>
      <c r="L29" s="374">
        <v>24</v>
      </c>
      <c r="M29" s="375"/>
      <c r="N29" s="375"/>
      <c r="O29" s="375"/>
      <c r="P29" s="376"/>
      <c r="Q29" s="374">
        <v>4820</v>
      </c>
      <c r="R29" s="375"/>
      <c r="S29" s="375"/>
      <c r="T29" s="375"/>
      <c r="U29" s="375"/>
      <c r="V29" s="376"/>
      <c r="W29" s="465"/>
      <c r="X29" s="466"/>
      <c r="Y29" s="467"/>
      <c r="Z29" s="377" t="s">
        <v>177</v>
      </c>
      <c r="AA29" s="378"/>
      <c r="AB29" s="378"/>
      <c r="AC29" s="378"/>
      <c r="AD29" s="378"/>
      <c r="AE29" s="378"/>
      <c r="AF29" s="378"/>
      <c r="AG29" s="379"/>
      <c r="AH29" s="374">
        <v>795</v>
      </c>
      <c r="AI29" s="375"/>
      <c r="AJ29" s="375"/>
      <c r="AK29" s="375"/>
      <c r="AL29" s="376"/>
      <c r="AM29" s="374">
        <v>2535520</v>
      </c>
      <c r="AN29" s="375"/>
      <c r="AO29" s="375"/>
      <c r="AP29" s="375"/>
      <c r="AQ29" s="375"/>
      <c r="AR29" s="376"/>
      <c r="AS29" s="374">
        <v>3189</v>
      </c>
      <c r="AT29" s="375"/>
      <c r="AU29" s="375"/>
      <c r="AV29" s="375"/>
      <c r="AW29" s="375"/>
      <c r="AX29" s="434"/>
      <c r="AY29" s="441"/>
      <c r="AZ29" s="442"/>
      <c r="BA29" s="442"/>
      <c r="BB29" s="443"/>
      <c r="BC29" s="435" t="s">
        <v>178</v>
      </c>
      <c r="BD29" s="436"/>
      <c r="BE29" s="436"/>
      <c r="BF29" s="436"/>
      <c r="BG29" s="436"/>
      <c r="BH29" s="436"/>
      <c r="BI29" s="436"/>
      <c r="BJ29" s="436"/>
      <c r="BK29" s="436"/>
      <c r="BL29" s="436"/>
      <c r="BM29" s="437"/>
      <c r="BN29" s="421">
        <v>807058</v>
      </c>
      <c r="BO29" s="422"/>
      <c r="BP29" s="422"/>
      <c r="BQ29" s="422"/>
      <c r="BR29" s="422"/>
      <c r="BS29" s="422"/>
      <c r="BT29" s="422"/>
      <c r="BU29" s="423"/>
      <c r="BV29" s="421">
        <v>942457</v>
      </c>
      <c r="BW29" s="422"/>
      <c r="BX29" s="422"/>
      <c r="BY29" s="422"/>
      <c r="BZ29" s="422"/>
      <c r="CA29" s="422"/>
      <c r="CB29" s="422"/>
      <c r="CC29" s="423"/>
      <c r="CD29" s="184"/>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5">
      <c r="A30" s="169"/>
      <c r="B30" s="403"/>
      <c r="C30" s="404"/>
      <c r="D30" s="405"/>
      <c r="E30" s="382"/>
      <c r="F30" s="383"/>
      <c r="G30" s="383"/>
      <c r="H30" s="383"/>
      <c r="I30" s="383"/>
      <c r="J30" s="383"/>
      <c r="K30" s="384"/>
      <c r="L30" s="385"/>
      <c r="M30" s="386"/>
      <c r="N30" s="386"/>
      <c r="O30" s="386"/>
      <c r="P30" s="387"/>
      <c r="Q30" s="385"/>
      <c r="R30" s="386"/>
      <c r="S30" s="386"/>
      <c r="T30" s="386"/>
      <c r="U30" s="386"/>
      <c r="V30" s="387"/>
      <c r="W30" s="388" t="s">
        <v>179</v>
      </c>
      <c r="X30" s="389"/>
      <c r="Y30" s="389"/>
      <c r="Z30" s="389"/>
      <c r="AA30" s="389"/>
      <c r="AB30" s="389"/>
      <c r="AC30" s="389"/>
      <c r="AD30" s="389"/>
      <c r="AE30" s="389"/>
      <c r="AF30" s="389"/>
      <c r="AG30" s="390"/>
      <c r="AH30" s="391">
        <v>99</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48</v>
      </c>
      <c r="BD30" s="395"/>
      <c r="BE30" s="395"/>
      <c r="BF30" s="395"/>
      <c r="BG30" s="395"/>
      <c r="BH30" s="395"/>
      <c r="BI30" s="395"/>
      <c r="BJ30" s="395"/>
      <c r="BK30" s="395"/>
      <c r="BL30" s="395"/>
      <c r="BM30" s="396"/>
      <c r="BN30" s="455">
        <v>4049083</v>
      </c>
      <c r="BO30" s="456"/>
      <c r="BP30" s="456"/>
      <c r="BQ30" s="456"/>
      <c r="BR30" s="456"/>
      <c r="BS30" s="456"/>
      <c r="BT30" s="456"/>
      <c r="BU30" s="457"/>
      <c r="BV30" s="455">
        <v>4651870</v>
      </c>
      <c r="BW30" s="456"/>
      <c r="BX30" s="456"/>
      <c r="BY30" s="456"/>
      <c r="BZ30" s="456"/>
      <c r="CA30" s="456"/>
      <c r="CB30" s="456"/>
      <c r="CC30" s="45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80" t="s">
        <v>180</v>
      </c>
      <c r="D32" s="380"/>
      <c r="E32" s="380"/>
      <c r="F32" s="380"/>
      <c r="G32" s="380"/>
      <c r="H32" s="380"/>
      <c r="I32" s="380"/>
      <c r="J32" s="380"/>
      <c r="K32" s="380"/>
      <c r="L32" s="380"/>
      <c r="M32" s="380"/>
      <c r="N32" s="380"/>
      <c r="O32" s="380"/>
      <c r="P32" s="380"/>
      <c r="Q32" s="380"/>
      <c r="R32" s="380"/>
      <c r="S32" s="380"/>
      <c r="U32" s="381" t="s">
        <v>181</v>
      </c>
      <c r="V32" s="381"/>
      <c r="W32" s="381"/>
      <c r="X32" s="381"/>
      <c r="Y32" s="381"/>
      <c r="Z32" s="381"/>
      <c r="AA32" s="381"/>
      <c r="AB32" s="381"/>
      <c r="AC32" s="381"/>
      <c r="AD32" s="381"/>
      <c r="AE32" s="381"/>
      <c r="AF32" s="381"/>
      <c r="AG32" s="381"/>
      <c r="AH32" s="381"/>
      <c r="AI32" s="381"/>
      <c r="AJ32" s="381"/>
      <c r="AK32" s="381"/>
      <c r="AM32" s="381" t="s">
        <v>182</v>
      </c>
      <c r="AN32" s="381"/>
      <c r="AO32" s="381"/>
      <c r="AP32" s="381"/>
      <c r="AQ32" s="381"/>
      <c r="AR32" s="381"/>
      <c r="AS32" s="381"/>
      <c r="AT32" s="381"/>
      <c r="AU32" s="381"/>
      <c r="AV32" s="381"/>
      <c r="AW32" s="381"/>
      <c r="AX32" s="381"/>
      <c r="AY32" s="381"/>
      <c r="AZ32" s="381"/>
      <c r="BA32" s="381"/>
      <c r="BB32" s="381"/>
      <c r="BC32" s="381"/>
      <c r="BE32" s="381" t="s">
        <v>183</v>
      </c>
      <c r="BF32" s="381"/>
      <c r="BG32" s="381"/>
      <c r="BH32" s="381"/>
      <c r="BI32" s="381"/>
      <c r="BJ32" s="381"/>
      <c r="BK32" s="381"/>
      <c r="BL32" s="381"/>
      <c r="BM32" s="381"/>
      <c r="BN32" s="381"/>
      <c r="BO32" s="381"/>
      <c r="BP32" s="381"/>
      <c r="BQ32" s="381"/>
      <c r="BR32" s="381"/>
      <c r="BS32" s="381"/>
      <c r="BT32" s="381"/>
      <c r="BU32" s="381"/>
      <c r="BW32" s="381" t="s">
        <v>184</v>
      </c>
      <c r="BX32" s="381"/>
      <c r="BY32" s="381"/>
      <c r="BZ32" s="381"/>
      <c r="CA32" s="381"/>
      <c r="CB32" s="381"/>
      <c r="CC32" s="381"/>
      <c r="CD32" s="381"/>
      <c r="CE32" s="381"/>
      <c r="CF32" s="381"/>
      <c r="CG32" s="381"/>
      <c r="CH32" s="381"/>
      <c r="CI32" s="381"/>
      <c r="CJ32" s="381"/>
      <c r="CK32" s="381"/>
      <c r="CL32" s="381"/>
      <c r="CM32" s="381"/>
      <c r="CO32" s="381" t="s">
        <v>185</v>
      </c>
      <c r="CP32" s="381"/>
      <c r="CQ32" s="381"/>
      <c r="CR32" s="381"/>
      <c r="CS32" s="381"/>
      <c r="CT32" s="381"/>
      <c r="CU32" s="381"/>
      <c r="CV32" s="381"/>
      <c r="CW32" s="381"/>
      <c r="CX32" s="381"/>
      <c r="CY32" s="381"/>
      <c r="CZ32" s="381"/>
      <c r="DA32" s="381"/>
      <c r="DB32" s="381"/>
      <c r="DC32" s="381"/>
      <c r="DD32" s="381"/>
      <c r="DE32" s="381"/>
      <c r="DI32" s="192"/>
    </row>
    <row r="33" spans="1:113" ht="13.5" customHeight="1" x14ac:dyDescent="0.2">
      <c r="A33" s="169"/>
      <c r="B33" s="193"/>
      <c r="C33" s="373" t="s">
        <v>186</v>
      </c>
      <c r="D33" s="373"/>
      <c r="E33" s="372" t="s">
        <v>187</v>
      </c>
      <c r="F33" s="372"/>
      <c r="G33" s="372"/>
      <c r="H33" s="372"/>
      <c r="I33" s="372"/>
      <c r="J33" s="372"/>
      <c r="K33" s="372"/>
      <c r="L33" s="372"/>
      <c r="M33" s="372"/>
      <c r="N33" s="372"/>
      <c r="O33" s="372"/>
      <c r="P33" s="372"/>
      <c r="Q33" s="372"/>
      <c r="R33" s="372"/>
      <c r="S33" s="372"/>
      <c r="T33" s="194"/>
      <c r="U33" s="373" t="s">
        <v>186</v>
      </c>
      <c r="V33" s="373"/>
      <c r="W33" s="372" t="s">
        <v>187</v>
      </c>
      <c r="X33" s="372"/>
      <c r="Y33" s="372"/>
      <c r="Z33" s="372"/>
      <c r="AA33" s="372"/>
      <c r="AB33" s="372"/>
      <c r="AC33" s="372"/>
      <c r="AD33" s="372"/>
      <c r="AE33" s="372"/>
      <c r="AF33" s="372"/>
      <c r="AG33" s="372"/>
      <c r="AH33" s="372"/>
      <c r="AI33" s="372"/>
      <c r="AJ33" s="372"/>
      <c r="AK33" s="372"/>
      <c r="AL33" s="194"/>
      <c r="AM33" s="373" t="s">
        <v>186</v>
      </c>
      <c r="AN33" s="373"/>
      <c r="AO33" s="372" t="s">
        <v>187</v>
      </c>
      <c r="AP33" s="372"/>
      <c r="AQ33" s="372"/>
      <c r="AR33" s="372"/>
      <c r="AS33" s="372"/>
      <c r="AT33" s="372"/>
      <c r="AU33" s="372"/>
      <c r="AV33" s="372"/>
      <c r="AW33" s="372"/>
      <c r="AX33" s="372"/>
      <c r="AY33" s="372"/>
      <c r="AZ33" s="372"/>
      <c r="BA33" s="372"/>
      <c r="BB33" s="372"/>
      <c r="BC33" s="372"/>
      <c r="BD33" s="195"/>
      <c r="BE33" s="372" t="s">
        <v>188</v>
      </c>
      <c r="BF33" s="372"/>
      <c r="BG33" s="372" t="s">
        <v>189</v>
      </c>
      <c r="BH33" s="372"/>
      <c r="BI33" s="372"/>
      <c r="BJ33" s="372"/>
      <c r="BK33" s="372"/>
      <c r="BL33" s="372"/>
      <c r="BM33" s="372"/>
      <c r="BN33" s="372"/>
      <c r="BO33" s="372"/>
      <c r="BP33" s="372"/>
      <c r="BQ33" s="372"/>
      <c r="BR33" s="372"/>
      <c r="BS33" s="372"/>
      <c r="BT33" s="372"/>
      <c r="BU33" s="372"/>
      <c r="BV33" s="195"/>
      <c r="BW33" s="373" t="s">
        <v>188</v>
      </c>
      <c r="BX33" s="373"/>
      <c r="BY33" s="372" t="s">
        <v>190</v>
      </c>
      <c r="BZ33" s="372"/>
      <c r="CA33" s="372"/>
      <c r="CB33" s="372"/>
      <c r="CC33" s="372"/>
      <c r="CD33" s="372"/>
      <c r="CE33" s="372"/>
      <c r="CF33" s="372"/>
      <c r="CG33" s="372"/>
      <c r="CH33" s="372"/>
      <c r="CI33" s="372"/>
      <c r="CJ33" s="372"/>
      <c r="CK33" s="372"/>
      <c r="CL33" s="372"/>
      <c r="CM33" s="372"/>
      <c r="CN33" s="194"/>
      <c r="CO33" s="373" t="s">
        <v>186</v>
      </c>
      <c r="CP33" s="373"/>
      <c r="CQ33" s="372" t="s">
        <v>191</v>
      </c>
      <c r="CR33" s="372"/>
      <c r="CS33" s="372"/>
      <c r="CT33" s="372"/>
      <c r="CU33" s="372"/>
      <c r="CV33" s="372"/>
      <c r="CW33" s="372"/>
      <c r="CX33" s="372"/>
      <c r="CY33" s="372"/>
      <c r="CZ33" s="372"/>
      <c r="DA33" s="372"/>
      <c r="DB33" s="372"/>
      <c r="DC33" s="372"/>
      <c r="DD33" s="372"/>
      <c r="DE33" s="372"/>
      <c r="DF33" s="194"/>
      <c r="DG33" s="371" t="s">
        <v>192</v>
      </c>
      <c r="DH33" s="371"/>
      <c r="DI33" s="196"/>
    </row>
    <row r="34" spans="1:113" ht="32.25" customHeight="1" x14ac:dyDescent="0.2">
      <c r="A34" s="169"/>
      <c r="B34" s="193"/>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69"/>
      <c r="U34" s="369">
        <f>IF(W34="","",MAX(C34:D43)+1)</f>
        <v>3</v>
      </c>
      <c r="V34" s="369"/>
      <c r="W34" s="370" t="str">
        <f>IF('各会計、関係団体の財政状況及び健全化判断比率'!B28="","",'各会計、関係団体の財政状況及び健全化判断比率'!B28)</f>
        <v>国民健康保険事業特別会計</v>
      </c>
      <c r="X34" s="370"/>
      <c r="Y34" s="370"/>
      <c r="Z34" s="370"/>
      <c r="AA34" s="370"/>
      <c r="AB34" s="370"/>
      <c r="AC34" s="370"/>
      <c r="AD34" s="370"/>
      <c r="AE34" s="370"/>
      <c r="AF34" s="370"/>
      <c r="AG34" s="370"/>
      <c r="AH34" s="370"/>
      <c r="AI34" s="370"/>
      <c r="AJ34" s="370"/>
      <c r="AK34" s="370"/>
      <c r="AL34" s="169"/>
      <c r="AM34" s="369">
        <f>IF(AO34="","",MAX(C34:D43,U34:V43)+1)</f>
        <v>6</v>
      </c>
      <c r="AN34" s="369"/>
      <c r="AO34" s="370" t="str">
        <f>IF('各会計、関係団体の財政状況及び健全化判断比率'!B31="","",'各会計、関係団体の財政状況及び健全化判断比率'!B31)</f>
        <v>水道事業会計</v>
      </c>
      <c r="AP34" s="370"/>
      <c r="AQ34" s="370"/>
      <c r="AR34" s="370"/>
      <c r="AS34" s="370"/>
      <c r="AT34" s="370"/>
      <c r="AU34" s="370"/>
      <c r="AV34" s="370"/>
      <c r="AW34" s="370"/>
      <c r="AX34" s="370"/>
      <c r="AY34" s="370"/>
      <c r="AZ34" s="370"/>
      <c r="BA34" s="370"/>
      <c r="BB34" s="370"/>
      <c r="BC34" s="370"/>
      <c r="BD34" s="169"/>
      <c r="BE34" s="369">
        <f>IF(BG34="","",MAX(C34:D43,U34:V43,AM34:AN43)+1)</f>
        <v>9</v>
      </c>
      <c r="BF34" s="369"/>
      <c r="BG34" s="370" t="str">
        <f>IF('各会計、関係団体の財政状況及び健全化判断比率'!B34="","",'各会計、関係団体の財政状況及び健全化判断比率'!B34)</f>
        <v>渡海船事業特別会計</v>
      </c>
      <c r="BH34" s="370"/>
      <c r="BI34" s="370"/>
      <c r="BJ34" s="370"/>
      <c r="BK34" s="370"/>
      <c r="BL34" s="370"/>
      <c r="BM34" s="370"/>
      <c r="BN34" s="370"/>
      <c r="BO34" s="370"/>
      <c r="BP34" s="370"/>
      <c r="BQ34" s="370"/>
      <c r="BR34" s="370"/>
      <c r="BS34" s="370"/>
      <c r="BT34" s="370"/>
      <c r="BU34" s="370"/>
      <c r="BV34" s="169"/>
      <c r="BW34" s="369">
        <f>IF(BY34="","",MAX(C34:D43,U34:V43,AM34:AN43,BE34:BF43)+1)</f>
        <v>10</v>
      </c>
      <c r="BX34" s="369"/>
      <c r="BY34" s="370" t="str">
        <f>IF('各会計、関係団体の財政状況及び健全化判断比率'!B68="","",'各会計、関係団体の財政状況及び健全化判断比率'!B68)</f>
        <v>愛媛県地方税滞納整理機構</v>
      </c>
      <c r="BZ34" s="370"/>
      <c r="CA34" s="370"/>
      <c r="CB34" s="370"/>
      <c r="CC34" s="370"/>
      <c r="CD34" s="370"/>
      <c r="CE34" s="370"/>
      <c r="CF34" s="370"/>
      <c r="CG34" s="370"/>
      <c r="CH34" s="370"/>
      <c r="CI34" s="370"/>
      <c r="CJ34" s="370"/>
      <c r="CK34" s="370"/>
      <c r="CL34" s="370"/>
      <c r="CM34" s="370"/>
      <c r="CN34" s="169"/>
      <c r="CO34" s="369">
        <f>IF(CQ34="","",MAX(C34:D43,U34:V43,AM34:AN43,BE34:BF43,BW34:BX43)+1)</f>
        <v>13</v>
      </c>
      <c r="CP34" s="369"/>
      <c r="CQ34" s="370" t="str">
        <f>IF('各会計、関係団体の財政状況及び健全化判断比率'!BS7="","",'各会計、関係団体の財政状況及び健全化判断比率'!BS7)</f>
        <v>マイントピア別子</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
      </c>
      <c r="DH34" s="367"/>
      <c r="DI34" s="196"/>
    </row>
    <row r="35" spans="1:113" ht="32.25" customHeight="1" x14ac:dyDescent="0.2">
      <c r="A35" s="169"/>
      <c r="B35" s="193"/>
      <c r="C35" s="369">
        <f>IF(E35="","",C34+1)</f>
        <v>2</v>
      </c>
      <c r="D35" s="369"/>
      <c r="E35" s="370" t="str">
        <f>IF('各会計、関係団体の財政状況及び健全化判断比率'!B8="","",'各会計、関係団体の財政状況及び健全化判断比率'!B8)</f>
        <v>平尾墓園事業特別会計</v>
      </c>
      <c r="F35" s="370"/>
      <c r="G35" s="370"/>
      <c r="H35" s="370"/>
      <c r="I35" s="370"/>
      <c r="J35" s="370"/>
      <c r="K35" s="370"/>
      <c r="L35" s="370"/>
      <c r="M35" s="370"/>
      <c r="N35" s="370"/>
      <c r="O35" s="370"/>
      <c r="P35" s="370"/>
      <c r="Q35" s="370"/>
      <c r="R35" s="370"/>
      <c r="S35" s="370"/>
      <c r="T35" s="169"/>
      <c r="U35" s="369">
        <f>IF(W35="","",U34+1)</f>
        <v>4</v>
      </c>
      <c r="V35" s="369"/>
      <c r="W35" s="370" t="str">
        <f>IF('各会計、関係団体の財政状況及び健全化判断比率'!B29="","",'各会計、関係団体の財政状況及び健全化判断比率'!B29)</f>
        <v>介護保険事業特別会計</v>
      </c>
      <c r="X35" s="370"/>
      <c r="Y35" s="370"/>
      <c r="Z35" s="370"/>
      <c r="AA35" s="370"/>
      <c r="AB35" s="370"/>
      <c r="AC35" s="370"/>
      <c r="AD35" s="370"/>
      <c r="AE35" s="370"/>
      <c r="AF35" s="370"/>
      <c r="AG35" s="370"/>
      <c r="AH35" s="370"/>
      <c r="AI35" s="370"/>
      <c r="AJ35" s="370"/>
      <c r="AK35" s="370"/>
      <c r="AL35" s="169"/>
      <c r="AM35" s="369">
        <f t="shared" ref="AM35:AM43" si="0">IF(AO35="","",AM34+1)</f>
        <v>7</v>
      </c>
      <c r="AN35" s="369"/>
      <c r="AO35" s="370" t="str">
        <f>IF('各会計、関係団体の財政状況及び健全化判断比率'!B32="","",'各会計、関係団体の財政状況及び健全化判断比率'!B32)</f>
        <v>工業用水道事業会計</v>
      </c>
      <c r="AP35" s="370"/>
      <c r="AQ35" s="370"/>
      <c r="AR35" s="370"/>
      <c r="AS35" s="370"/>
      <c r="AT35" s="370"/>
      <c r="AU35" s="370"/>
      <c r="AV35" s="370"/>
      <c r="AW35" s="370"/>
      <c r="AX35" s="370"/>
      <c r="AY35" s="370"/>
      <c r="AZ35" s="370"/>
      <c r="BA35" s="370"/>
      <c r="BB35" s="370"/>
      <c r="BC35" s="370"/>
      <c r="BD35" s="169"/>
      <c r="BE35" s="369" t="str">
        <f t="shared" ref="BE35:BE43" si="1">IF(BG35="","",BE34+1)</f>
        <v/>
      </c>
      <c r="BF35" s="369"/>
      <c r="BG35" s="370"/>
      <c r="BH35" s="370"/>
      <c r="BI35" s="370"/>
      <c r="BJ35" s="370"/>
      <c r="BK35" s="370"/>
      <c r="BL35" s="370"/>
      <c r="BM35" s="370"/>
      <c r="BN35" s="370"/>
      <c r="BO35" s="370"/>
      <c r="BP35" s="370"/>
      <c r="BQ35" s="370"/>
      <c r="BR35" s="370"/>
      <c r="BS35" s="370"/>
      <c r="BT35" s="370"/>
      <c r="BU35" s="370"/>
      <c r="BV35" s="169"/>
      <c r="BW35" s="369">
        <f t="shared" ref="BW35:BW43" si="2">IF(BY35="","",BW34+1)</f>
        <v>11</v>
      </c>
      <c r="BX35" s="369"/>
      <c r="BY35" s="370" t="str">
        <f>IF('各会計、関係団体の財政状況及び健全化判断比率'!B69="","",'各会計、関係団体の財政状況及び健全化判断比率'!B69)</f>
        <v>愛媛県後期高齢者医療広域連合（特別会計）</v>
      </c>
      <c r="BZ35" s="370"/>
      <c r="CA35" s="370"/>
      <c r="CB35" s="370"/>
      <c r="CC35" s="370"/>
      <c r="CD35" s="370"/>
      <c r="CE35" s="370"/>
      <c r="CF35" s="370"/>
      <c r="CG35" s="370"/>
      <c r="CH35" s="370"/>
      <c r="CI35" s="370"/>
      <c r="CJ35" s="370"/>
      <c r="CK35" s="370"/>
      <c r="CL35" s="370"/>
      <c r="CM35" s="370"/>
      <c r="CN35" s="169"/>
      <c r="CO35" s="369">
        <f t="shared" ref="CO35:CO43" si="3">IF(CQ35="","",CO34+1)</f>
        <v>14</v>
      </c>
      <c r="CP35" s="369"/>
      <c r="CQ35" s="370" t="str">
        <f>IF('各会計、関係団体の財政状況及び健全化判断比率'!BS8="","",'各会計、関係団体の財政状況及び健全化判断比率'!BS8)</f>
        <v>新居浜市土地開発公社</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196"/>
    </row>
    <row r="36" spans="1:113" ht="32.25" customHeight="1" x14ac:dyDescent="0.2">
      <c r="A36" s="169"/>
      <c r="B36" s="193"/>
      <c r="C36" s="369" t="str">
        <f>IF(E36="","",C35+1)</f>
        <v/>
      </c>
      <c r="D36" s="369"/>
      <c r="E36" s="370" t="str">
        <f>IF('各会計、関係団体の財政状況及び健全化判断比率'!B9="","",'各会計、関係団体の財政状況及び健全化判断比率'!B9)</f>
        <v/>
      </c>
      <c r="F36" s="370"/>
      <c r="G36" s="370"/>
      <c r="H36" s="370"/>
      <c r="I36" s="370"/>
      <c r="J36" s="370"/>
      <c r="K36" s="370"/>
      <c r="L36" s="370"/>
      <c r="M36" s="370"/>
      <c r="N36" s="370"/>
      <c r="O36" s="370"/>
      <c r="P36" s="370"/>
      <c r="Q36" s="370"/>
      <c r="R36" s="370"/>
      <c r="S36" s="370"/>
      <c r="T36" s="169"/>
      <c r="U36" s="369">
        <f t="shared" ref="U36:U43" si="4">IF(W36="","",U35+1)</f>
        <v>5</v>
      </c>
      <c r="V36" s="369"/>
      <c r="W36" s="370" t="str">
        <f>IF('各会計、関係団体の財政状況及び健全化判断比率'!B30="","",'各会計、関係団体の財政状況及び健全化判断比率'!B30)</f>
        <v>後期高齢者医療事業特別会計</v>
      </c>
      <c r="X36" s="370"/>
      <c r="Y36" s="370"/>
      <c r="Z36" s="370"/>
      <c r="AA36" s="370"/>
      <c r="AB36" s="370"/>
      <c r="AC36" s="370"/>
      <c r="AD36" s="370"/>
      <c r="AE36" s="370"/>
      <c r="AF36" s="370"/>
      <c r="AG36" s="370"/>
      <c r="AH36" s="370"/>
      <c r="AI36" s="370"/>
      <c r="AJ36" s="370"/>
      <c r="AK36" s="370"/>
      <c r="AL36" s="169"/>
      <c r="AM36" s="369">
        <f t="shared" si="0"/>
        <v>8</v>
      </c>
      <c r="AN36" s="369"/>
      <c r="AO36" s="370" t="str">
        <f>IF('各会計、関係団体の財政状況及び健全化判断比率'!B33="","",'各会計、関係団体の財政状況及び健全化判断比率'!B33)</f>
        <v>公共下水道事業会計</v>
      </c>
      <c r="AP36" s="370"/>
      <c r="AQ36" s="370"/>
      <c r="AR36" s="370"/>
      <c r="AS36" s="370"/>
      <c r="AT36" s="370"/>
      <c r="AU36" s="370"/>
      <c r="AV36" s="370"/>
      <c r="AW36" s="370"/>
      <c r="AX36" s="370"/>
      <c r="AY36" s="370"/>
      <c r="AZ36" s="370"/>
      <c r="BA36" s="370"/>
      <c r="BB36" s="370"/>
      <c r="BC36" s="370"/>
      <c r="BD36" s="169"/>
      <c r="BE36" s="369" t="str">
        <f t="shared" si="1"/>
        <v/>
      </c>
      <c r="BF36" s="369"/>
      <c r="BG36" s="370"/>
      <c r="BH36" s="370"/>
      <c r="BI36" s="370"/>
      <c r="BJ36" s="370"/>
      <c r="BK36" s="370"/>
      <c r="BL36" s="370"/>
      <c r="BM36" s="370"/>
      <c r="BN36" s="370"/>
      <c r="BO36" s="370"/>
      <c r="BP36" s="370"/>
      <c r="BQ36" s="370"/>
      <c r="BR36" s="370"/>
      <c r="BS36" s="370"/>
      <c r="BT36" s="370"/>
      <c r="BU36" s="370"/>
      <c r="BV36" s="169"/>
      <c r="BW36" s="369">
        <f t="shared" si="2"/>
        <v>12</v>
      </c>
      <c r="BX36" s="369"/>
      <c r="BY36" s="370" t="str">
        <f>IF('各会計、関係団体の財政状況及び健全化判断比率'!B70="","",'各会計、関係団体の財政状況及び健全化判断比率'!B70)</f>
        <v>愛媛県後期高齢者医療広域連合（一般会計）</v>
      </c>
      <c r="BZ36" s="370"/>
      <c r="CA36" s="370"/>
      <c r="CB36" s="370"/>
      <c r="CC36" s="370"/>
      <c r="CD36" s="370"/>
      <c r="CE36" s="370"/>
      <c r="CF36" s="370"/>
      <c r="CG36" s="370"/>
      <c r="CH36" s="370"/>
      <c r="CI36" s="370"/>
      <c r="CJ36" s="370"/>
      <c r="CK36" s="370"/>
      <c r="CL36" s="370"/>
      <c r="CM36" s="370"/>
      <c r="CN36" s="169"/>
      <c r="CO36" s="369">
        <f t="shared" si="3"/>
        <v>15</v>
      </c>
      <c r="CP36" s="369"/>
      <c r="CQ36" s="370" t="str">
        <f>IF('各会計、関係団体の財政状況及び健全化判断比率'!BS9="","",'各会計、関係団体の財政状況及び健全化判断比率'!BS9)</f>
        <v>新居浜市文化体育振興事業団</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196"/>
    </row>
    <row r="37" spans="1:113" ht="32.25" customHeight="1" x14ac:dyDescent="0.2">
      <c r="A37" s="169"/>
      <c r="B37" s="193"/>
      <c r="C37" s="369" t="str">
        <f>IF(E37="","",C36+1)</f>
        <v/>
      </c>
      <c r="D37" s="369"/>
      <c r="E37" s="370" t="str">
        <f>IF('各会計、関係団体の財政状況及び健全化判断比率'!B10="","",'各会計、関係団体の財政状況及び健全化判断比率'!B10)</f>
        <v/>
      </c>
      <c r="F37" s="370"/>
      <c r="G37" s="370"/>
      <c r="H37" s="370"/>
      <c r="I37" s="370"/>
      <c r="J37" s="370"/>
      <c r="K37" s="370"/>
      <c r="L37" s="370"/>
      <c r="M37" s="370"/>
      <c r="N37" s="370"/>
      <c r="O37" s="370"/>
      <c r="P37" s="370"/>
      <c r="Q37" s="370"/>
      <c r="R37" s="370"/>
      <c r="S37" s="370"/>
      <c r="T37" s="169"/>
      <c r="U37" s="369" t="str">
        <f t="shared" si="4"/>
        <v/>
      </c>
      <c r="V37" s="369"/>
      <c r="W37" s="370"/>
      <c r="X37" s="370"/>
      <c r="Y37" s="370"/>
      <c r="Z37" s="370"/>
      <c r="AA37" s="370"/>
      <c r="AB37" s="370"/>
      <c r="AC37" s="370"/>
      <c r="AD37" s="370"/>
      <c r="AE37" s="370"/>
      <c r="AF37" s="370"/>
      <c r="AG37" s="370"/>
      <c r="AH37" s="370"/>
      <c r="AI37" s="370"/>
      <c r="AJ37" s="370"/>
      <c r="AK37" s="370"/>
      <c r="AL37" s="169"/>
      <c r="AM37" s="369" t="str">
        <f t="shared" si="0"/>
        <v/>
      </c>
      <c r="AN37" s="369"/>
      <c r="AO37" s="370"/>
      <c r="AP37" s="370"/>
      <c r="AQ37" s="370"/>
      <c r="AR37" s="370"/>
      <c r="AS37" s="370"/>
      <c r="AT37" s="370"/>
      <c r="AU37" s="370"/>
      <c r="AV37" s="370"/>
      <c r="AW37" s="370"/>
      <c r="AX37" s="370"/>
      <c r="AY37" s="370"/>
      <c r="AZ37" s="370"/>
      <c r="BA37" s="370"/>
      <c r="BB37" s="370"/>
      <c r="BC37" s="370"/>
      <c r="BD37" s="169"/>
      <c r="BE37" s="369" t="str">
        <f t="shared" si="1"/>
        <v/>
      </c>
      <c r="BF37" s="369"/>
      <c r="BG37" s="370"/>
      <c r="BH37" s="370"/>
      <c r="BI37" s="370"/>
      <c r="BJ37" s="370"/>
      <c r="BK37" s="370"/>
      <c r="BL37" s="370"/>
      <c r="BM37" s="370"/>
      <c r="BN37" s="370"/>
      <c r="BO37" s="370"/>
      <c r="BP37" s="370"/>
      <c r="BQ37" s="370"/>
      <c r="BR37" s="370"/>
      <c r="BS37" s="370"/>
      <c r="BT37" s="370"/>
      <c r="BU37" s="370"/>
      <c r="BV37" s="169"/>
      <c r="BW37" s="369" t="str">
        <f t="shared" si="2"/>
        <v/>
      </c>
      <c r="BX37" s="369"/>
      <c r="BY37" s="370" t="str">
        <f>IF('各会計、関係団体の財政状況及び健全化判断比率'!B71="","",'各会計、関係団体の財政状況及び健全化判断比率'!B71)</f>
        <v/>
      </c>
      <c r="BZ37" s="370"/>
      <c r="CA37" s="370"/>
      <c r="CB37" s="370"/>
      <c r="CC37" s="370"/>
      <c r="CD37" s="370"/>
      <c r="CE37" s="370"/>
      <c r="CF37" s="370"/>
      <c r="CG37" s="370"/>
      <c r="CH37" s="370"/>
      <c r="CI37" s="370"/>
      <c r="CJ37" s="370"/>
      <c r="CK37" s="370"/>
      <c r="CL37" s="370"/>
      <c r="CM37" s="370"/>
      <c r="CN37" s="169"/>
      <c r="CO37" s="369">
        <f t="shared" si="3"/>
        <v>16</v>
      </c>
      <c r="CP37" s="369"/>
      <c r="CQ37" s="370" t="str">
        <f>IF('各会計、関係団体の財政状況及び健全化判断比率'!BS10="","",'各会計、関係団体の財政状況及び健全化判断比率'!BS10)</f>
        <v>別子木材センター</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196"/>
    </row>
    <row r="38" spans="1:113" ht="32.25" customHeight="1" x14ac:dyDescent="0.2">
      <c r="A38" s="169"/>
      <c r="B38" s="193"/>
      <c r="C38" s="369" t="str">
        <f t="shared" ref="C38:C43" si="5">IF(E38="","",C37+1)</f>
        <v/>
      </c>
      <c r="D38" s="369"/>
      <c r="E38" s="370" t="str">
        <f>IF('各会計、関係団体の財政状況及び健全化判断比率'!B11="","",'各会計、関係団体の財政状況及び健全化判断比率'!B11)</f>
        <v/>
      </c>
      <c r="F38" s="370"/>
      <c r="G38" s="370"/>
      <c r="H38" s="370"/>
      <c r="I38" s="370"/>
      <c r="J38" s="370"/>
      <c r="K38" s="370"/>
      <c r="L38" s="370"/>
      <c r="M38" s="370"/>
      <c r="N38" s="370"/>
      <c r="O38" s="370"/>
      <c r="P38" s="370"/>
      <c r="Q38" s="370"/>
      <c r="R38" s="370"/>
      <c r="S38" s="370"/>
      <c r="T38" s="169"/>
      <c r="U38" s="369" t="str">
        <f t="shared" si="4"/>
        <v/>
      </c>
      <c r="V38" s="369"/>
      <c r="W38" s="370"/>
      <c r="X38" s="370"/>
      <c r="Y38" s="370"/>
      <c r="Z38" s="370"/>
      <c r="AA38" s="370"/>
      <c r="AB38" s="370"/>
      <c r="AC38" s="370"/>
      <c r="AD38" s="370"/>
      <c r="AE38" s="370"/>
      <c r="AF38" s="370"/>
      <c r="AG38" s="370"/>
      <c r="AH38" s="370"/>
      <c r="AI38" s="370"/>
      <c r="AJ38" s="370"/>
      <c r="AK38" s="370"/>
      <c r="AL38" s="169"/>
      <c r="AM38" s="369" t="str">
        <f t="shared" si="0"/>
        <v/>
      </c>
      <c r="AN38" s="369"/>
      <c r="AO38" s="370"/>
      <c r="AP38" s="370"/>
      <c r="AQ38" s="370"/>
      <c r="AR38" s="370"/>
      <c r="AS38" s="370"/>
      <c r="AT38" s="370"/>
      <c r="AU38" s="370"/>
      <c r="AV38" s="370"/>
      <c r="AW38" s="370"/>
      <c r="AX38" s="370"/>
      <c r="AY38" s="370"/>
      <c r="AZ38" s="370"/>
      <c r="BA38" s="370"/>
      <c r="BB38" s="370"/>
      <c r="BC38" s="370"/>
      <c r="BD38" s="169"/>
      <c r="BE38" s="369" t="str">
        <f t="shared" si="1"/>
        <v/>
      </c>
      <c r="BF38" s="369"/>
      <c r="BG38" s="370"/>
      <c r="BH38" s="370"/>
      <c r="BI38" s="370"/>
      <c r="BJ38" s="370"/>
      <c r="BK38" s="370"/>
      <c r="BL38" s="370"/>
      <c r="BM38" s="370"/>
      <c r="BN38" s="370"/>
      <c r="BO38" s="370"/>
      <c r="BP38" s="370"/>
      <c r="BQ38" s="370"/>
      <c r="BR38" s="370"/>
      <c r="BS38" s="370"/>
      <c r="BT38" s="370"/>
      <c r="BU38" s="370"/>
      <c r="BV38" s="169"/>
      <c r="BW38" s="369" t="str">
        <f t="shared" si="2"/>
        <v/>
      </c>
      <c r="BX38" s="369"/>
      <c r="BY38" s="370" t="str">
        <f>IF('各会計、関係団体の財政状況及び健全化判断比率'!B72="","",'各会計、関係団体の財政状況及び健全化判断比率'!B72)</f>
        <v/>
      </c>
      <c r="BZ38" s="370"/>
      <c r="CA38" s="370"/>
      <c r="CB38" s="370"/>
      <c r="CC38" s="370"/>
      <c r="CD38" s="370"/>
      <c r="CE38" s="370"/>
      <c r="CF38" s="370"/>
      <c r="CG38" s="370"/>
      <c r="CH38" s="370"/>
      <c r="CI38" s="370"/>
      <c r="CJ38" s="370"/>
      <c r="CK38" s="370"/>
      <c r="CL38" s="370"/>
      <c r="CM38" s="370"/>
      <c r="CN38" s="169"/>
      <c r="CO38" s="369">
        <f t="shared" si="3"/>
        <v>17</v>
      </c>
      <c r="CP38" s="369"/>
      <c r="CQ38" s="370" t="str">
        <f>IF('各会計、関係団体の財政状況及び健全化判断比率'!BS11="","",'各会計、関係団体の財政状況及び健全化判断比率'!BS11)</f>
        <v>えひめ東予産業創造センター</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196"/>
    </row>
    <row r="39" spans="1:113" ht="32.25" customHeight="1" x14ac:dyDescent="0.2">
      <c r="A39" s="169"/>
      <c r="B39" s="193"/>
      <c r="C39" s="369" t="str">
        <f t="shared" si="5"/>
        <v/>
      </c>
      <c r="D39" s="369"/>
      <c r="E39" s="370" t="str">
        <f>IF('各会計、関係団体の財政状況及び健全化判断比率'!B12="","",'各会計、関係団体の財政状況及び健全化判断比率'!B12)</f>
        <v/>
      </c>
      <c r="F39" s="370"/>
      <c r="G39" s="370"/>
      <c r="H39" s="370"/>
      <c r="I39" s="370"/>
      <c r="J39" s="370"/>
      <c r="K39" s="370"/>
      <c r="L39" s="370"/>
      <c r="M39" s="370"/>
      <c r="N39" s="370"/>
      <c r="O39" s="370"/>
      <c r="P39" s="370"/>
      <c r="Q39" s="370"/>
      <c r="R39" s="370"/>
      <c r="S39" s="370"/>
      <c r="T39" s="169"/>
      <c r="U39" s="369" t="str">
        <f t="shared" si="4"/>
        <v/>
      </c>
      <c r="V39" s="369"/>
      <c r="W39" s="370"/>
      <c r="X39" s="370"/>
      <c r="Y39" s="370"/>
      <c r="Z39" s="370"/>
      <c r="AA39" s="370"/>
      <c r="AB39" s="370"/>
      <c r="AC39" s="370"/>
      <c r="AD39" s="370"/>
      <c r="AE39" s="370"/>
      <c r="AF39" s="370"/>
      <c r="AG39" s="370"/>
      <c r="AH39" s="370"/>
      <c r="AI39" s="370"/>
      <c r="AJ39" s="370"/>
      <c r="AK39" s="370"/>
      <c r="AL39" s="169"/>
      <c r="AM39" s="369" t="str">
        <f t="shared" si="0"/>
        <v/>
      </c>
      <c r="AN39" s="369"/>
      <c r="AO39" s="370"/>
      <c r="AP39" s="370"/>
      <c r="AQ39" s="370"/>
      <c r="AR39" s="370"/>
      <c r="AS39" s="370"/>
      <c r="AT39" s="370"/>
      <c r="AU39" s="370"/>
      <c r="AV39" s="370"/>
      <c r="AW39" s="370"/>
      <c r="AX39" s="370"/>
      <c r="AY39" s="370"/>
      <c r="AZ39" s="370"/>
      <c r="BA39" s="370"/>
      <c r="BB39" s="370"/>
      <c r="BC39" s="370"/>
      <c r="BD39" s="169"/>
      <c r="BE39" s="369" t="str">
        <f t="shared" si="1"/>
        <v/>
      </c>
      <c r="BF39" s="369"/>
      <c r="BG39" s="370"/>
      <c r="BH39" s="370"/>
      <c r="BI39" s="370"/>
      <c r="BJ39" s="370"/>
      <c r="BK39" s="370"/>
      <c r="BL39" s="370"/>
      <c r="BM39" s="370"/>
      <c r="BN39" s="370"/>
      <c r="BO39" s="370"/>
      <c r="BP39" s="370"/>
      <c r="BQ39" s="370"/>
      <c r="BR39" s="370"/>
      <c r="BS39" s="370"/>
      <c r="BT39" s="370"/>
      <c r="BU39" s="370"/>
      <c r="BV39" s="169"/>
      <c r="BW39" s="369" t="str">
        <f t="shared" si="2"/>
        <v/>
      </c>
      <c r="BX39" s="369"/>
      <c r="BY39" s="370" t="str">
        <f>IF('各会計、関係団体の財政状況及び健全化判断比率'!B73="","",'各会計、関係団体の財政状況及び健全化判断比率'!B73)</f>
        <v/>
      </c>
      <c r="BZ39" s="370"/>
      <c r="CA39" s="370"/>
      <c r="CB39" s="370"/>
      <c r="CC39" s="370"/>
      <c r="CD39" s="370"/>
      <c r="CE39" s="370"/>
      <c r="CF39" s="370"/>
      <c r="CG39" s="370"/>
      <c r="CH39" s="370"/>
      <c r="CI39" s="370"/>
      <c r="CJ39" s="370"/>
      <c r="CK39" s="370"/>
      <c r="CL39" s="370"/>
      <c r="CM39" s="370"/>
      <c r="CN39" s="169"/>
      <c r="CO39" s="369" t="str">
        <f t="shared" si="3"/>
        <v/>
      </c>
      <c r="CP39" s="369"/>
      <c r="CQ39" s="370" t="str">
        <f>IF('各会計、関係団体の財政状況及び健全化判断比率'!BS12="","",'各会計、関係団体の財政状況及び健全化判断比率'!BS12)</f>
        <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196"/>
    </row>
    <row r="40" spans="1:113" ht="32.25" customHeight="1" x14ac:dyDescent="0.2">
      <c r="A40" s="169"/>
      <c r="B40" s="193"/>
      <c r="C40" s="369" t="str">
        <f t="shared" si="5"/>
        <v/>
      </c>
      <c r="D40" s="369"/>
      <c r="E40" s="370" t="str">
        <f>IF('各会計、関係団体の財政状況及び健全化判断比率'!B13="","",'各会計、関係団体の財政状況及び健全化判断比率'!B13)</f>
        <v/>
      </c>
      <c r="F40" s="370"/>
      <c r="G40" s="370"/>
      <c r="H40" s="370"/>
      <c r="I40" s="370"/>
      <c r="J40" s="370"/>
      <c r="K40" s="370"/>
      <c r="L40" s="370"/>
      <c r="M40" s="370"/>
      <c r="N40" s="370"/>
      <c r="O40" s="370"/>
      <c r="P40" s="370"/>
      <c r="Q40" s="370"/>
      <c r="R40" s="370"/>
      <c r="S40" s="370"/>
      <c r="T40" s="169"/>
      <c r="U40" s="369" t="str">
        <f t="shared" si="4"/>
        <v/>
      </c>
      <c r="V40" s="369"/>
      <c r="W40" s="370"/>
      <c r="X40" s="370"/>
      <c r="Y40" s="370"/>
      <c r="Z40" s="370"/>
      <c r="AA40" s="370"/>
      <c r="AB40" s="370"/>
      <c r="AC40" s="370"/>
      <c r="AD40" s="370"/>
      <c r="AE40" s="370"/>
      <c r="AF40" s="370"/>
      <c r="AG40" s="370"/>
      <c r="AH40" s="370"/>
      <c r="AI40" s="370"/>
      <c r="AJ40" s="370"/>
      <c r="AK40" s="370"/>
      <c r="AL40" s="169"/>
      <c r="AM40" s="369" t="str">
        <f t="shared" si="0"/>
        <v/>
      </c>
      <c r="AN40" s="369"/>
      <c r="AO40" s="370"/>
      <c r="AP40" s="370"/>
      <c r="AQ40" s="370"/>
      <c r="AR40" s="370"/>
      <c r="AS40" s="370"/>
      <c r="AT40" s="370"/>
      <c r="AU40" s="370"/>
      <c r="AV40" s="370"/>
      <c r="AW40" s="370"/>
      <c r="AX40" s="370"/>
      <c r="AY40" s="370"/>
      <c r="AZ40" s="370"/>
      <c r="BA40" s="370"/>
      <c r="BB40" s="370"/>
      <c r="BC40" s="370"/>
      <c r="BD40" s="169"/>
      <c r="BE40" s="369" t="str">
        <f t="shared" si="1"/>
        <v/>
      </c>
      <c r="BF40" s="369"/>
      <c r="BG40" s="370"/>
      <c r="BH40" s="370"/>
      <c r="BI40" s="370"/>
      <c r="BJ40" s="370"/>
      <c r="BK40" s="370"/>
      <c r="BL40" s="370"/>
      <c r="BM40" s="370"/>
      <c r="BN40" s="370"/>
      <c r="BO40" s="370"/>
      <c r="BP40" s="370"/>
      <c r="BQ40" s="370"/>
      <c r="BR40" s="370"/>
      <c r="BS40" s="370"/>
      <c r="BT40" s="370"/>
      <c r="BU40" s="370"/>
      <c r="BV40" s="169"/>
      <c r="BW40" s="369" t="str">
        <f t="shared" si="2"/>
        <v/>
      </c>
      <c r="BX40" s="369"/>
      <c r="BY40" s="370" t="str">
        <f>IF('各会計、関係団体の財政状況及び健全化判断比率'!B74="","",'各会計、関係団体の財政状況及び健全化判断比率'!B74)</f>
        <v/>
      </c>
      <c r="BZ40" s="370"/>
      <c r="CA40" s="370"/>
      <c r="CB40" s="370"/>
      <c r="CC40" s="370"/>
      <c r="CD40" s="370"/>
      <c r="CE40" s="370"/>
      <c r="CF40" s="370"/>
      <c r="CG40" s="370"/>
      <c r="CH40" s="370"/>
      <c r="CI40" s="370"/>
      <c r="CJ40" s="370"/>
      <c r="CK40" s="370"/>
      <c r="CL40" s="370"/>
      <c r="CM40" s="370"/>
      <c r="CN40" s="169"/>
      <c r="CO40" s="369" t="str">
        <f t="shared" si="3"/>
        <v/>
      </c>
      <c r="CP40" s="369"/>
      <c r="CQ40" s="370" t="str">
        <f>IF('各会計、関係団体の財政状況及び健全化判断比率'!BS13="","",'各会計、関係団体の財政状況及び健全化判断比率'!BS13)</f>
        <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196"/>
    </row>
    <row r="41" spans="1:113" ht="32.25" customHeight="1" x14ac:dyDescent="0.2">
      <c r="A41" s="169"/>
      <c r="B41" s="193"/>
      <c r="C41" s="369" t="str">
        <f t="shared" si="5"/>
        <v/>
      </c>
      <c r="D41" s="369"/>
      <c r="E41" s="370" t="str">
        <f>IF('各会計、関係団体の財政状況及び健全化判断比率'!B14="","",'各会計、関係団体の財政状況及び健全化判断比率'!B14)</f>
        <v/>
      </c>
      <c r="F41" s="370"/>
      <c r="G41" s="370"/>
      <c r="H41" s="370"/>
      <c r="I41" s="370"/>
      <c r="J41" s="370"/>
      <c r="K41" s="370"/>
      <c r="L41" s="370"/>
      <c r="M41" s="370"/>
      <c r="N41" s="370"/>
      <c r="O41" s="370"/>
      <c r="P41" s="370"/>
      <c r="Q41" s="370"/>
      <c r="R41" s="370"/>
      <c r="S41" s="370"/>
      <c r="T41" s="169"/>
      <c r="U41" s="369" t="str">
        <f t="shared" si="4"/>
        <v/>
      </c>
      <c r="V41" s="369"/>
      <c r="W41" s="370"/>
      <c r="X41" s="370"/>
      <c r="Y41" s="370"/>
      <c r="Z41" s="370"/>
      <c r="AA41" s="370"/>
      <c r="AB41" s="370"/>
      <c r="AC41" s="370"/>
      <c r="AD41" s="370"/>
      <c r="AE41" s="370"/>
      <c r="AF41" s="370"/>
      <c r="AG41" s="370"/>
      <c r="AH41" s="370"/>
      <c r="AI41" s="370"/>
      <c r="AJ41" s="370"/>
      <c r="AK41" s="370"/>
      <c r="AL41" s="169"/>
      <c r="AM41" s="369" t="str">
        <f t="shared" si="0"/>
        <v/>
      </c>
      <c r="AN41" s="369"/>
      <c r="AO41" s="370"/>
      <c r="AP41" s="370"/>
      <c r="AQ41" s="370"/>
      <c r="AR41" s="370"/>
      <c r="AS41" s="370"/>
      <c r="AT41" s="370"/>
      <c r="AU41" s="370"/>
      <c r="AV41" s="370"/>
      <c r="AW41" s="370"/>
      <c r="AX41" s="370"/>
      <c r="AY41" s="370"/>
      <c r="AZ41" s="370"/>
      <c r="BA41" s="370"/>
      <c r="BB41" s="370"/>
      <c r="BC41" s="370"/>
      <c r="BD41" s="169"/>
      <c r="BE41" s="369" t="str">
        <f t="shared" si="1"/>
        <v/>
      </c>
      <c r="BF41" s="369"/>
      <c r="BG41" s="370"/>
      <c r="BH41" s="370"/>
      <c r="BI41" s="370"/>
      <c r="BJ41" s="370"/>
      <c r="BK41" s="370"/>
      <c r="BL41" s="370"/>
      <c r="BM41" s="370"/>
      <c r="BN41" s="370"/>
      <c r="BO41" s="370"/>
      <c r="BP41" s="370"/>
      <c r="BQ41" s="370"/>
      <c r="BR41" s="370"/>
      <c r="BS41" s="370"/>
      <c r="BT41" s="370"/>
      <c r="BU41" s="370"/>
      <c r="BV41" s="169"/>
      <c r="BW41" s="369" t="str">
        <f t="shared" si="2"/>
        <v/>
      </c>
      <c r="BX41" s="369"/>
      <c r="BY41" s="370" t="str">
        <f>IF('各会計、関係団体の財政状況及び健全化判断比率'!B75="","",'各会計、関係団体の財政状況及び健全化判断比率'!B75)</f>
        <v/>
      </c>
      <c r="BZ41" s="370"/>
      <c r="CA41" s="370"/>
      <c r="CB41" s="370"/>
      <c r="CC41" s="370"/>
      <c r="CD41" s="370"/>
      <c r="CE41" s="370"/>
      <c r="CF41" s="370"/>
      <c r="CG41" s="370"/>
      <c r="CH41" s="370"/>
      <c r="CI41" s="370"/>
      <c r="CJ41" s="370"/>
      <c r="CK41" s="370"/>
      <c r="CL41" s="370"/>
      <c r="CM41" s="370"/>
      <c r="CN41" s="169"/>
      <c r="CO41" s="369" t="str">
        <f t="shared" si="3"/>
        <v/>
      </c>
      <c r="CP41" s="369"/>
      <c r="CQ41" s="370" t="str">
        <f>IF('各会計、関係団体の財政状況及び健全化判断比率'!BS14="","",'各会計、関係団体の財政状況及び健全化判断比率'!BS14)</f>
        <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196"/>
    </row>
    <row r="42" spans="1:113" ht="32.25" customHeight="1" x14ac:dyDescent="0.2">
      <c r="B42" s="193"/>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69"/>
      <c r="U42" s="369" t="str">
        <f t="shared" si="4"/>
        <v/>
      </c>
      <c r="V42" s="369"/>
      <c r="W42" s="370"/>
      <c r="X42" s="370"/>
      <c r="Y42" s="370"/>
      <c r="Z42" s="370"/>
      <c r="AA42" s="370"/>
      <c r="AB42" s="370"/>
      <c r="AC42" s="370"/>
      <c r="AD42" s="370"/>
      <c r="AE42" s="370"/>
      <c r="AF42" s="370"/>
      <c r="AG42" s="370"/>
      <c r="AH42" s="370"/>
      <c r="AI42" s="370"/>
      <c r="AJ42" s="370"/>
      <c r="AK42" s="370"/>
      <c r="AL42" s="169"/>
      <c r="AM42" s="369" t="str">
        <f t="shared" si="0"/>
        <v/>
      </c>
      <c r="AN42" s="369"/>
      <c r="AO42" s="370"/>
      <c r="AP42" s="370"/>
      <c r="AQ42" s="370"/>
      <c r="AR42" s="370"/>
      <c r="AS42" s="370"/>
      <c r="AT42" s="370"/>
      <c r="AU42" s="370"/>
      <c r="AV42" s="370"/>
      <c r="AW42" s="370"/>
      <c r="AX42" s="370"/>
      <c r="AY42" s="370"/>
      <c r="AZ42" s="370"/>
      <c r="BA42" s="370"/>
      <c r="BB42" s="370"/>
      <c r="BC42" s="370"/>
      <c r="BD42" s="169"/>
      <c r="BE42" s="369" t="str">
        <f t="shared" si="1"/>
        <v/>
      </c>
      <c r="BF42" s="369"/>
      <c r="BG42" s="370"/>
      <c r="BH42" s="370"/>
      <c r="BI42" s="370"/>
      <c r="BJ42" s="370"/>
      <c r="BK42" s="370"/>
      <c r="BL42" s="370"/>
      <c r="BM42" s="370"/>
      <c r="BN42" s="370"/>
      <c r="BO42" s="370"/>
      <c r="BP42" s="370"/>
      <c r="BQ42" s="370"/>
      <c r="BR42" s="370"/>
      <c r="BS42" s="370"/>
      <c r="BT42" s="370"/>
      <c r="BU42" s="370"/>
      <c r="BV42" s="169"/>
      <c r="BW42" s="369" t="str">
        <f t="shared" si="2"/>
        <v/>
      </c>
      <c r="BX42" s="369"/>
      <c r="BY42" s="370" t="str">
        <f>IF('各会計、関係団体の財政状況及び健全化判断比率'!B76="","",'各会計、関係団体の財政状況及び健全化判断比率'!B76)</f>
        <v/>
      </c>
      <c r="BZ42" s="370"/>
      <c r="CA42" s="370"/>
      <c r="CB42" s="370"/>
      <c r="CC42" s="370"/>
      <c r="CD42" s="370"/>
      <c r="CE42" s="370"/>
      <c r="CF42" s="370"/>
      <c r="CG42" s="370"/>
      <c r="CH42" s="370"/>
      <c r="CI42" s="370"/>
      <c r="CJ42" s="370"/>
      <c r="CK42" s="370"/>
      <c r="CL42" s="370"/>
      <c r="CM42" s="370"/>
      <c r="CN42" s="169"/>
      <c r="CO42" s="369" t="str">
        <f t="shared" si="3"/>
        <v/>
      </c>
      <c r="CP42" s="369"/>
      <c r="CQ42" s="370" t="str">
        <f>IF('各会計、関係団体の財政状況及び健全化判断比率'!BS15="","",'各会計、関係団体の財政状況及び健全化判断比率'!BS15)</f>
        <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196"/>
    </row>
    <row r="43" spans="1:113" ht="32.25" customHeight="1" x14ac:dyDescent="0.2">
      <c r="B43" s="193"/>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69"/>
      <c r="U43" s="369" t="str">
        <f t="shared" si="4"/>
        <v/>
      </c>
      <c r="V43" s="369"/>
      <c r="W43" s="370"/>
      <c r="X43" s="370"/>
      <c r="Y43" s="370"/>
      <c r="Z43" s="370"/>
      <c r="AA43" s="370"/>
      <c r="AB43" s="370"/>
      <c r="AC43" s="370"/>
      <c r="AD43" s="370"/>
      <c r="AE43" s="370"/>
      <c r="AF43" s="370"/>
      <c r="AG43" s="370"/>
      <c r="AH43" s="370"/>
      <c r="AI43" s="370"/>
      <c r="AJ43" s="370"/>
      <c r="AK43" s="370"/>
      <c r="AL43" s="169"/>
      <c r="AM43" s="369" t="str">
        <f t="shared" si="0"/>
        <v/>
      </c>
      <c r="AN43" s="369"/>
      <c r="AO43" s="370"/>
      <c r="AP43" s="370"/>
      <c r="AQ43" s="370"/>
      <c r="AR43" s="370"/>
      <c r="AS43" s="370"/>
      <c r="AT43" s="370"/>
      <c r="AU43" s="370"/>
      <c r="AV43" s="370"/>
      <c r="AW43" s="370"/>
      <c r="AX43" s="370"/>
      <c r="AY43" s="370"/>
      <c r="AZ43" s="370"/>
      <c r="BA43" s="370"/>
      <c r="BB43" s="370"/>
      <c r="BC43" s="370"/>
      <c r="BD43" s="169"/>
      <c r="BE43" s="369" t="str">
        <f t="shared" si="1"/>
        <v/>
      </c>
      <c r="BF43" s="369"/>
      <c r="BG43" s="370"/>
      <c r="BH43" s="370"/>
      <c r="BI43" s="370"/>
      <c r="BJ43" s="370"/>
      <c r="BK43" s="370"/>
      <c r="BL43" s="370"/>
      <c r="BM43" s="370"/>
      <c r="BN43" s="370"/>
      <c r="BO43" s="370"/>
      <c r="BP43" s="370"/>
      <c r="BQ43" s="370"/>
      <c r="BR43" s="370"/>
      <c r="BS43" s="370"/>
      <c r="BT43" s="370"/>
      <c r="BU43" s="370"/>
      <c r="BV43" s="169"/>
      <c r="BW43" s="369" t="str">
        <f t="shared" si="2"/>
        <v/>
      </c>
      <c r="BX43" s="369"/>
      <c r="BY43" s="370" t="str">
        <f>IF('各会計、関係団体の財政状況及び健全化判断比率'!B77="","",'各会計、関係団体の財政状況及び健全化判断比率'!B77)</f>
        <v/>
      </c>
      <c r="BZ43" s="370"/>
      <c r="CA43" s="370"/>
      <c r="CB43" s="370"/>
      <c r="CC43" s="370"/>
      <c r="CD43" s="370"/>
      <c r="CE43" s="370"/>
      <c r="CF43" s="370"/>
      <c r="CG43" s="370"/>
      <c r="CH43" s="370"/>
      <c r="CI43" s="370"/>
      <c r="CJ43" s="370"/>
      <c r="CK43" s="370"/>
      <c r="CL43" s="370"/>
      <c r="CM43" s="370"/>
      <c r="CN43" s="169"/>
      <c r="CO43" s="369" t="str">
        <f t="shared" si="3"/>
        <v/>
      </c>
      <c r="CP43" s="369"/>
      <c r="CQ43" s="370" t="str">
        <f>IF('各会計、関係団体の財政状況及び健全化判断比率'!BS16="","",'各会計、関係団体の財政状況及び健全化判断比率'!BS16)</f>
        <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
      </c>
      <c r="DH43" s="367"/>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6" t="s">
        <v>194</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2">
      <c r="E47" s="366" t="s">
        <v>195</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2">
      <c r="E48" s="366" t="s">
        <v>196</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2">
      <c r="E49" s="368" t="s">
        <v>197</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2">
      <c r="E50" s="366" t="s">
        <v>198</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2">
      <c r="E51" s="366" t="s">
        <v>199</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2">
      <c r="E52" s="366" t="s">
        <v>200</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2">
      <c r="E53" s="366" t="s">
        <v>201</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2"/>
    <row r="55" spans="5:113" x14ac:dyDescent="0.2"/>
    <row r="56" spans="5:113" x14ac:dyDescent="0.2"/>
  </sheetData>
  <sheetProtection algorithmName="SHA-512" hashValue="IPRBbnv0Dq66L09SXOOZtpg6vIL9V0wByB/dqZP1JHT7odDrerC9yA/++g0XSn07FWAloZ1EwiW9QYnwjwYwGg==" saltValue="dVfbVz/KcaJW2d7ML5bk/A==" spinCount="100000" sheet="1" objects="1" scenarios="1"/>
  <customSheetViews>
    <customSheetView guid="{508F41FD-AF73-4543-875F-C826902A1E8C}" showGridLines="0" fitToPage="1" hiddenRows="1" hiddenColumns="1" topLeftCell="R1">
      <selection activeCell="W9" sqref="W9:AL1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3" t="s">
        <v>536</v>
      </c>
      <c r="D34" s="1153"/>
      <c r="E34" s="1154"/>
      <c r="F34" s="32">
        <v>7.74</v>
      </c>
      <c r="G34" s="33">
        <v>6.56</v>
      </c>
      <c r="H34" s="33">
        <v>7.32</v>
      </c>
      <c r="I34" s="33">
        <v>8.3800000000000008</v>
      </c>
      <c r="J34" s="34">
        <v>7.15</v>
      </c>
      <c r="K34" s="22"/>
      <c r="L34" s="22"/>
      <c r="M34" s="22"/>
      <c r="N34" s="22"/>
      <c r="O34" s="22"/>
      <c r="P34" s="22"/>
    </row>
    <row r="35" spans="1:16" ht="39" customHeight="1" x14ac:dyDescent="0.2">
      <c r="A35" s="22"/>
      <c r="B35" s="35"/>
      <c r="C35" s="1147" t="s">
        <v>537</v>
      </c>
      <c r="D35" s="1148"/>
      <c r="E35" s="1149"/>
      <c r="F35" s="36">
        <v>2.67</v>
      </c>
      <c r="G35" s="37">
        <v>2.79</v>
      </c>
      <c r="H35" s="37">
        <v>3.47</v>
      </c>
      <c r="I35" s="37">
        <v>3.92</v>
      </c>
      <c r="J35" s="38">
        <v>3.47</v>
      </c>
      <c r="K35" s="22"/>
      <c r="L35" s="22"/>
      <c r="M35" s="22"/>
      <c r="N35" s="22"/>
      <c r="O35" s="22"/>
      <c r="P35" s="22"/>
    </row>
    <row r="36" spans="1:16" ht="39" customHeight="1" x14ac:dyDescent="0.2">
      <c r="A36" s="22"/>
      <c r="B36" s="35"/>
      <c r="C36" s="1147" t="s">
        <v>538</v>
      </c>
      <c r="D36" s="1148"/>
      <c r="E36" s="1149"/>
      <c r="F36" s="36">
        <v>3.24</v>
      </c>
      <c r="G36" s="37">
        <v>3.44</v>
      </c>
      <c r="H36" s="37">
        <v>3.26</v>
      </c>
      <c r="I36" s="37">
        <v>3.31</v>
      </c>
      <c r="J36" s="38">
        <v>3.39</v>
      </c>
      <c r="K36" s="22"/>
      <c r="L36" s="22"/>
      <c r="M36" s="22"/>
      <c r="N36" s="22"/>
      <c r="O36" s="22"/>
      <c r="P36" s="22"/>
    </row>
    <row r="37" spans="1:16" ht="39" customHeight="1" x14ac:dyDescent="0.2">
      <c r="A37" s="22"/>
      <c r="B37" s="35"/>
      <c r="C37" s="1147" t="s">
        <v>539</v>
      </c>
      <c r="D37" s="1148"/>
      <c r="E37" s="1149"/>
      <c r="F37" s="36">
        <v>3.56</v>
      </c>
      <c r="G37" s="37">
        <v>3.71</v>
      </c>
      <c r="H37" s="37">
        <v>3.77</v>
      </c>
      <c r="I37" s="37">
        <v>2.91</v>
      </c>
      <c r="J37" s="38">
        <v>2.5099999999999998</v>
      </c>
      <c r="K37" s="22"/>
      <c r="L37" s="22"/>
      <c r="M37" s="22"/>
      <c r="N37" s="22"/>
      <c r="O37" s="22"/>
      <c r="P37" s="22"/>
    </row>
    <row r="38" spans="1:16" ht="39" customHeight="1" x14ac:dyDescent="0.2">
      <c r="A38" s="22"/>
      <c r="B38" s="35"/>
      <c r="C38" s="1147" t="s">
        <v>540</v>
      </c>
      <c r="D38" s="1148"/>
      <c r="E38" s="1149"/>
      <c r="F38" s="36">
        <v>0.31</v>
      </c>
      <c r="G38" s="37">
        <v>0.28999999999999998</v>
      </c>
      <c r="H38" s="37">
        <v>0.33</v>
      </c>
      <c r="I38" s="37">
        <v>0.32</v>
      </c>
      <c r="J38" s="38">
        <v>0.4</v>
      </c>
      <c r="K38" s="22"/>
      <c r="L38" s="22"/>
      <c r="M38" s="22"/>
      <c r="N38" s="22"/>
      <c r="O38" s="22"/>
      <c r="P38" s="22"/>
    </row>
    <row r="39" spans="1:16" ht="39" customHeight="1" x14ac:dyDescent="0.2">
      <c r="A39" s="22"/>
      <c r="B39" s="35"/>
      <c r="C39" s="1147" t="s">
        <v>541</v>
      </c>
      <c r="D39" s="1148"/>
      <c r="E39" s="1149"/>
      <c r="F39" s="36">
        <v>0</v>
      </c>
      <c r="G39" s="37">
        <v>0</v>
      </c>
      <c r="H39" s="37">
        <v>0</v>
      </c>
      <c r="I39" s="37">
        <v>0</v>
      </c>
      <c r="J39" s="38">
        <v>0</v>
      </c>
      <c r="K39" s="22"/>
      <c r="L39" s="22"/>
      <c r="M39" s="22"/>
      <c r="N39" s="22"/>
      <c r="O39" s="22"/>
      <c r="P39" s="22"/>
    </row>
    <row r="40" spans="1:16" ht="39" customHeight="1" x14ac:dyDescent="0.2">
      <c r="A40" s="22"/>
      <c r="B40" s="35"/>
      <c r="C40" s="1147" t="s">
        <v>542</v>
      </c>
      <c r="D40" s="1148"/>
      <c r="E40" s="1149"/>
      <c r="F40" s="36">
        <v>0</v>
      </c>
      <c r="G40" s="37">
        <v>0</v>
      </c>
      <c r="H40" s="37">
        <v>0</v>
      </c>
      <c r="I40" s="37">
        <v>0</v>
      </c>
      <c r="J40" s="38">
        <v>0</v>
      </c>
      <c r="K40" s="22"/>
      <c r="L40" s="22"/>
      <c r="M40" s="22"/>
      <c r="N40" s="22"/>
      <c r="O40" s="22"/>
      <c r="P40" s="22"/>
    </row>
    <row r="41" spans="1:16" ht="39" customHeight="1" x14ac:dyDescent="0.2">
      <c r="A41" s="22"/>
      <c r="B41" s="35"/>
      <c r="C41" s="1147" t="s">
        <v>543</v>
      </c>
      <c r="D41" s="1148"/>
      <c r="E41" s="1149"/>
      <c r="F41" s="36">
        <v>0.19</v>
      </c>
      <c r="G41" s="37">
        <v>0.69</v>
      </c>
      <c r="H41" s="37">
        <v>1.18</v>
      </c>
      <c r="I41" s="37">
        <v>0.76</v>
      </c>
      <c r="J41" s="38">
        <v>0</v>
      </c>
      <c r="K41" s="22"/>
      <c r="L41" s="22"/>
      <c r="M41" s="22"/>
      <c r="N41" s="22"/>
      <c r="O41" s="22"/>
      <c r="P41" s="22"/>
    </row>
    <row r="42" spans="1:16" ht="39" customHeight="1" x14ac:dyDescent="0.2">
      <c r="A42" s="22"/>
      <c r="B42" s="39"/>
      <c r="C42" s="1147" t="s">
        <v>544</v>
      </c>
      <c r="D42" s="1148"/>
      <c r="E42" s="1149"/>
      <c r="F42" s="36" t="s">
        <v>490</v>
      </c>
      <c r="G42" s="37" t="s">
        <v>490</v>
      </c>
      <c r="H42" s="37" t="s">
        <v>490</v>
      </c>
      <c r="I42" s="37" t="s">
        <v>490</v>
      </c>
      <c r="J42" s="38" t="s">
        <v>490</v>
      </c>
      <c r="K42" s="22"/>
      <c r="L42" s="22"/>
      <c r="M42" s="22"/>
      <c r="N42" s="22"/>
      <c r="O42" s="22"/>
      <c r="P42" s="22"/>
    </row>
    <row r="43" spans="1:16" ht="39" customHeight="1" thickBot="1" x14ac:dyDescent="0.25">
      <c r="A43" s="22"/>
      <c r="B43" s="40"/>
      <c r="C43" s="1150" t="s">
        <v>545</v>
      </c>
      <c r="D43" s="1151"/>
      <c r="E43" s="1152"/>
      <c r="F43" s="41">
        <v>0.19</v>
      </c>
      <c r="G43" s="42">
        <v>0.26</v>
      </c>
      <c r="H43" s="42">
        <v>0.14000000000000001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Fvb/ux8stBkU+tvaivCZBUzWT6/06wWA9jWifNGs7BksasjryR8G7cEgeOwJNYiAxb0gXbnm362h6ZxyngfXA==" saltValue="rFzqGuhNXFFYoIwRAMhusA==" spinCount="100000" sheet="1" objects="1" scenarios="1"/>
  <customSheetViews>
    <customSheetView guid="{508F41FD-AF73-4543-875F-C826902A1E8C}"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8" t="s">
        <v>9</v>
      </c>
      <c r="C45" s="1179"/>
      <c r="D45" s="58"/>
      <c r="E45" s="1184" t="s">
        <v>10</v>
      </c>
      <c r="F45" s="1184"/>
      <c r="G45" s="1184"/>
      <c r="H45" s="1184"/>
      <c r="I45" s="1184"/>
      <c r="J45" s="1185"/>
      <c r="K45" s="59">
        <v>4383</v>
      </c>
      <c r="L45" s="60">
        <v>4553</v>
      </c>
      <c r="M45" s="60">
        <v>4760</v>
      </c>
      <c r="N45" s="60">
        <v>4773</v>
      </c>
      <c r="O45" s="61">
        <v>4940</v>
      </c>
      <c r="P45" s="48"/>
      <c r="Q45" s="48"/>
      <c r="R45" s="48"/>
      <c r="S45" s="48"/>
      <c r="T45" s="48"/>
      <c r="U45" s="48"/>
    </row>
    <row r="46" spans="1:21" ht="30.75" customHeight="1" x14ac:dyDescent="0.2">
      <c r="A46" s="48"/>
      <c r="B46" s="1180"/>
      <c r="C46" s="1181"/>
      <c r="D46" s="62"/>
      <c r="E46" s="1157" t="s">
        <v>11</v>
      </c>
      <c r="F46" s="1157"/>
      <c r="G46" s="1157"/>
      <c r="H46" s="1157"/>
      <c r="I46" s="1157"/>
      <c r="J46" s="1158"/>
      <c r="K46" s="63" t="s">
        <v>490</v>
      </c>
      <c r="L46" s="64" t="s">
        <v>490</v>
      </c>
      <c r="M46" s="64" t="s">
        <v>490</v>
      </c>
      <c r="N46" s="64" t="s">
        <v>490</v>
      </c>
      <c r="O46" s="65" t="s">
        <v>490</v>
      </c>
      <c r="P46" s="48"/>
      <c r="Q46" s="48"/>
      <c r="R46" s="48"/>
      <c r="S46" s="48"/>
      <c r="T46" s="48"/>
      <c r="U46" s="48"/>
    </row>
    <row r="47" spans="1:21" ht="30.75" customHeight="1" x14ac:dyDescent="0.2">
      <c r="A47" s="48"/>
      <c r="B47" s="1180"/>
      <c r="C47" s="1181"/>
      <c r="D47" s="62"/>
      <c r="E47" s="1157" t="s">
        <v>12</v>
      </c>
      <c r="F47" s="1157"/>
      <c r="G47" s="1157"/>
      <c r="H47" s="1157"/>
      <c r="I47" s="1157"/>
      <c r="J47" s="1158"/>
      <c r="K47" s="63" t="s">
        <v>490</v>
      </c>
      <c r="L47" s="64" t="s">
        <v>490</v>
      </c>
      <c r="M47" s="64" t="s">
        <v>490</v>
      </c>
      <c r="N47" s="64" t="s">
        <v>490</v>
      </c>
      <c r="O47" s="65" t="s">
        <v>490</v>
      </c>
      <c r="P47" s="48"/>
      <c r="Q47" s="48"/>
      <c r="R47" s="48"/>
      <c r="S47" s="48"/>
      <c r="T47" s="48"/>
      <c r="U47" s="48"/>
    </row>
    <row r="48" spans="1:21" ht="30.75" customHeight="1" x14ac:dyDescent="0.2">
      <c r="A48" s="48"/>
      <c r="B48" s="1180"/>
      <c r="C48" s="1181"/>
      <c r="D48" s="62"/>
      <c r="E48" s="1157" t="s">
        <v>13</v>
      </c>
      <c r="F48" s="1157"/>
      <c r="G48" s="1157"/>
      <c r="H48" s="1157"/>
      <c r="I48" s="1157"/>
      <c r="J48" s="1158"/>
      <c r="K48" s="63">
        <v>1415</v>
      </c>
      <c r="L48" s="64">
        <v>1329</v>
      </c>
      <c r="M48" s="64">
        <v>1226</v>
      </c>
      <c r="N48" s="64">
        <v>1209</v>
      </c>
      <c r="O48" s="65">
        <v>1189</v>
      </c>
      <c r="P48" s="48"/>
      <c r="Q48" s="48"/>
      <c r="R48" s="48"/>
      <c r="S48" s="48"/>
      <c r="T48" s="48"/>
      <c r="U48" s="48"/>
    </row>
    <row r="49" spans="1:21" ht="30.75" customHeight="1" x14ac:dyDescent="0.2">
      <c r="A49" s="48"/>
      <c r="B49" s="1180"/>
      <c r="C49" s="1181"/>
      <c r="D49" s="62"/>
      <c r="E49" s="1157" t="s">
        <v>14</v>
      </c>
      <c r="F49" s="1157"/>
      <c r="G49" s="1157"/>
      <c r="H49" s="1157"/>
      <c r="I49" s="1157"/>
      <c r="J49" s="1158"/>
      <c r="K49" s="63" t="s">
        <v>490</v>
      </c>
      <c r="L49" s="64" t="s">
        <v>490</v>
      </c>
      <c r="M49" s="64" t="s">
        <v>490</v>
      </c>
      <c r="N49" s="64" t="s">
        <v>490</v>
      </c>
      <c r="O49" s="65" t="s">
        <v>490</v>
      </c>
      <c r="P49" s="48"/>
      <c r="Q49" s="48"/>
      <c r="R49" s="48"/>
      <c r="S49" s="48"/>
      <c r="T49" s="48"/>
      <c r="U49" s="48"/>
    </row>
    <row r="50" spans="1:21" ht="30.75" customHeight="1" x14ac:dyDescent="0.2">
      <c r="A50" s="48"/>
      <c r="B50" s="1180"/>
      <c r="C50" s="1181"/>
      <c r="D50" s="62"/>
      <c r="E50" s="1157" t="s">
        <v>15</v>
      </c>
      <c r="F50" s="1157"/>
      <c r="G50" s="1157"/>
      <c r="H50" s="1157"/>
      <c r="I50" s="1157"/>
      <c r="J50" s="1158"/>
      <c r="K50" s="63">
        <v>5</v>
      </c>
      <c r="L50" s="64">
        <v>4</v>
      </c>
      <c r="M50" s="64">
        <v>2</v>
      </c>
      <c r="N50" s="64">
        <v>1</v>
      </c>
      <c r="O50" s="65">
        <v>1</v>
      </c>
      <c r="P50" s="48"/>
      <c r="Q50" s="48"/>
      <c r="R50" s="48"/>
      <c r="S50" s="48"/>
      <c r="T50" s="48"/>
      <c r="U50" s="48"/>
    </row>
    <row r="51" spans="1:21" ht="30.75" customHeight="1" x14ac:dyDescent="0.2">
      <c r="A51" s="48"/>
      <c r="B51" s="1182"/>
      <c r="C51" s="1183"/>
      <c r="D51" s="66"/>
      <c r="E51" s="1157" t="s">
        <v>16</v>
      </c>
      <c r="F51" s="1157"/>
      <c r="G51" s="1157"/>
      <c r="H51" s="1157"/>
      <c r="I51" s="1157"/>
      <c r="J51" s="1158"/>
      <c r="K51" s="63" t="s">
        <v>490</v>
      </c>
      <c r="L51" s="64" t="s">
        <v>490</v>
      </c>
      <c r="M51" s="64" t="s">
        <v>490</v>
      </c>
      <c r="N51" s="64" t="s">
        <v>490</v>
      </c>
      <c r="O51" s="65" t="s">
        <v>490</v>
      </c>
      <c r="P51" s="48"/>
      <c r="Q51" s="48"/>
      <c r="R51" s="48"/>
      <c r="S51" s="48"/>
      <c r="T51" s="48"/>
      <c r="U51" s="48"/>
    </row>
    <row r="52" spans="1:21" ht="30.75" customHeight="1" x14ac:dyDescent="0.2">
      <c r="A52" s="48"/>
      <c r="B52" s="1155" t="s">
        <v>17</v>
      </c>
      <c r="C52" s="1156"/>
      <c r="D52" s="66"/>
      <c r="E52" s="1157" t="s">
        <v>18</v>
      </c>
      <c r="F52" s="1157"/>
      <c r="G52" s="1157"/>
      <c r="H52" s="1157"/>
      <c r="I52" s="1157"/>
      <c r="J52" s="1158"/>
      <c r="K52" s="63">
        <v>5447</v>
      </c>
      <c r="L52" s="64">
        <v>5371</v>
      </c>
      <c r="M52" s="64">
        <v>5267</v>
      </c>
      <c r="N52" s="64">
        <v>5259</v>
      </c>
      <c r="O52" s="65">
        <v>5267</v>
      </c>
      <c r="P52" s="48"/>
      <c r="Q52" s="48"/>
      <c r="R52" s="48"/>
      <c r="S52" s="48"/>
      <c r="T52" s="48"/>
      <c r="U52" s="48"/>
    </row>
    <row r="53" spans="1:21" ht="30.75" customHeight="1" thickBot="1" x14ac:dyDescent="0.25">
      <c r="A53" s="48"/>
      <c r="B53" s="1159" t="s">
        <v>19</v>
      </c>
      <c r="C53" s="1160"/>
      <c r="D53" s="67"/>
      <c r="E53" s="1161" t="s">
        <v>20</v>
      </c>
      <c r="F53" s="1161"/>
      <c r="G53" s="1161"/>
      <c r="H53" s="1161"/>
      <c r="I53" s="1161"/>
      <c r="J53" s="1162"/>
      <c r="K53" s="68">
        <v>356</v>
      </c>
      <c r="L53" s="69">
        <v>515</v>
      </c>
      <c r="M53" s="69">
        <v>721</v>
      </c>
      <c r="N53" s="69">
        <v>724</v>
      </c>
      <c r="O53" s="70">
        <v>863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3" t="s">
        <v>24</v>
      </c>
      <c r="C58" s="1164"/>
      <c r="D58" s="1169" t="s">
        <v>25</v>
      </c>
      <c r="E58" s="1170"/>
      <c r="F58" s="1170"/>
      <c r="G58" s="1170"/>
      <c r="H58" s="1170"/>
      <c r="I58" s="1170"/>
      <c r="J58" s="1171"/>
      <c r="K58" s="83" t="s">
        <v>568</v>
      </c>
      <c r="L58" s="84" t="s">
        <v>568</v>
      </c>
      <c r="M58" s="84" t="s">
        <v>568</v>
      </c>
      <c r="N58" s="84" t="s">
        <v>568</v>
      </c>
      <c r="O58" s="85" t="s">
        <v>568</v>
      </c>
    </row>
    <row r="59" spans="1:21" ht="31.5" customHeight="1" x14ac:dyDescent="0.2">
      <c r="B59" s="1165"/>
      <c r="C59" s="1166"/>
      <c r="D59" s="1172" t="s">
        <v>26</v>
      </c>
      <c r="E59" s="1173"/>
      <c r="F59" s="1173"/>
      <c r="G59" s="1173"/>
      <c r="H59" s="1173"/>
      <c r="I59" s="1173"/>
      <c r="J59" s="1174"/>
      <c r="K59" s="86" t="s">
        <v>568</v>
      </c>
      <c r="L59" s="87" t="s">
        <v>568</v>
      </c>
      <c r="M59" s="87" t="s">
        <v>568</v>
      </c>
      <c r="N59" s="87" t="s">
        <v>568</v>
      </c>
      <c r="O59" s="88" t="s">
        <v>568</v>
      </c>
    </row>
    <row r="60" spans="1:21" ht="31.5" customHeight="1" thickBot="1" x14ac:dyDescent="0.25">
      <c r="B60" s="1167"/>
      <c r="C60" s="1168"/>
      <c r="D60" s="1175" t="s">
        <v>27</v>
      </c>
      <c r="E60" s="1176"/>
      <c r="F60" s="1176"/>
      <c r="G60" s="1176"/>
      <c r="H60" s="1176"/>
      <c r="I60" s="1176"/>
      <c r="J60" s="1177"/>
      <c r="K60" s="89" t="s">
        <v>568</v>
      </c>
      <c r="L60" s="90" t="s">
        <v>568</v>
      </c>
      <c r="M60" s="90" t="s">
        <v>568</v>
      </c>
      <c r="N60" s="90" t="s">
        <v>568</v>
      </c>
      <c r="O60" s="91" t="s">
        <v>568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X+hTgrS/HYR7BH5c86wtGdS52MpEAh6tCNFs21DX/EO9JmJFaC/ZVgBWPQf3SKKdmN/KfYLlfKHgxL2SDxvTQ==" saltValue="K30Zv5bdcDm7kWAEiDOKFg==" spinCount="100000" sheet="1" objects="1" scenarios="1"/>
  <customSheetViews>
    <customSheetView guid="{508F41FD-AF73-4543-875F-C826902A1E8C}"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8" t="s">
        <v>30</v>
      </c>
      <c r="C41" s="1199"/>
      <c r="D41" s="105"/>
      <c r="E41" s="1200" t="s">
        <v>31</v>
      </c>
      <c r="F41" s="1200"/>
      <c r="G41" s="1200"/>
      <c r="H41" s="1201"/>
      <c r="I41" s="343">
        <v>53888</v>
      </c>
      <c r="J41" s="344">
        <v>54269</v>
      </c>
      <c r="K41" s="344">
        <v>52427</v>
      </c>
      <c r="L41" s="344">
        <v>52702</v>
      </c>
      <c r="M41" s="345">
        <v>52364</v>
      </c>
    </row>
    <row r="42" spans="2:13" ht="27.75" customHeight="1" x14ac:dyDescent="0.2">
      <c r="B42" s="1188"/>
      <c r="C42" s="1189"/>
      <c r="D42" s="106"/>
      <c r="E42" s="1192" t="s">
        <v>32</v>
      </c>
      <c r="F42" s="1192"/>
      <c r="G42" s="1192"/>
      <c r="H42" s="1193"/>
      <c r="I42" s="346">
        <v>10</v>
      </c>
      <c r="J42" s="347">
        <v>6</v>
      </c>
      <c r="K42" s="347">
        <v>4</v>
      </c>
      <c r="L42" s="347">
        <v>3</v>
      </c>
      <c r="M42" s="348">
        <v>2</v>
      </c>
    </row>
    <row r="43" spans="2:13" ht="27.75" customHeight="1" x14ac:dyDescent="0.2">
      <c r="B43" s="1188"/>
      <c r="C43" s="1189"/>
      <c r="D43" s="106"/>
      <c r="E43" s="1192" t="s">
        <v>33</v>
      </c>
      <c r="F43" s="1192"/>
      <c r="G43" s="1192"/>
      <c r="H43" s="1193"/>
      <c r="I43" s="346">
        <v>21020</v>
      </c>
      <c r="J43" s="347">
        <v>20446</v>
      </c>
      <c r="K43" s="347">
        <v>18769</v>
      </c>
      <c r="L43" s="347">
        <v>17201</v>
      </c>
      <c r="M43" s="348">
        <v>15833</v>
      </c>
    </row>
    <row r="44" spans="2:13" ht="27.75" customHeight="1" x14ac:dyDescent="0.2">
      <c r="B44" s="1188"/>
      <c r="C44" s="1189"/>
      <c r="D44" s="106"/>
      <c r="E44" s="1192" t="s">
        <v>34</v>
      </c>
      <c r="F44" s="1192"/>
      <c r="G44" s="1192"/>
      <c r="H44" s="1193"/>
      <c r="I44" s="346" t="s">
        <v>490</v>
      </c>
      <c r="J44" s="347" t="s">
        <v>490</v>
      </c>
      <c r="K44" s="347" t="s">
        <v>490</v>
      </c>
      <c r="L44" s="347" t="s">
        <v>490</v>
      </c>
      <c r="M44" s="348" t="s">
        <v>490</v>
      </c>
    </row>
    <row r="45" spans="2:13" ht="27.75" customHeight="1" x14ac:dyDescent="0.2">
      <c r="B45" s="1188"/>
      <c r="C45" s="1189"/>
      <c r="D45" s="106"/>
      <c r="E45" s="1192" t="s">
        <v>35</v>
      </c>
      <c r="F45" s="1192"/>
      <c r="G45" s="1192"/>
      <c r="H45" s="1193"/>
      <c r="I45" s="346">
        <v>7382</v>
      </c>
      <c r="J45" s="347">
        <v>7187</v>
      </c>
      <c r="K45" s="347">
        <v>6931</v>
      </c>
      <c r="L45" s="347">
        <v>7102</v>
      </c>
      <c r="M45" s="348">
        <v>6898</v>
      </c>
    </row>
    <row r="46" spans="2:13" ht="27.75" customHeight="1" x14ac:dyDescent="0.2">
      <c r="B46" s="1188"/>
      <c r="C46" s="1189"/>
      <c r="D46" s="107"/>
      <c r="E46" s="1192" t="s">
        <v>36</v>
      </c>
      <c r="F46" s="1192"/>
      <c r="G46" s="1192"/>
      <c r="H46" s="1193"/>
      <c r="I46" s="346" t="s">
        <v>490</v>
      </c>
      <c r="J46" s="347" t="s">
        <v>490</v>
      </c>
      <c r="K46" s="347" t="s">
        <v>490</v>
      </c>
      <c r="L46" s="347" t="s">
        <v>490</v>
      </c>
      <c r="M46" s="348">
        <v>113</v>
      </c>
    </row>
    <row r="47" spans="2:13" ht="27.75" customHeight="1" x14ac:dyDescent="0.2">
      <c r="B47" s="1188"/>
      <c r="C47" s="1189"/>
      <c r="D47" s="108"/>
      <c r="E47" s="1202" t="s">
        <v>37</v>
      </c>
      <c r="F47" s="1203"/>
      <c r="G47" s="1203"/>
      <c r="H47" s="1204"/>
      <c r="I47" s="346" t="s">
        <v>490</v>
      </c>
      <c r="J47" s="347" t="s">
        <v>490</v>
      </c>
      <c r="K47" s="347" t="s">
        <v>490</v>
      </c>
      <c r="L47" s="347" t="s">
        <v>490</v>
      </c>
      <c r="M47" s="348" t="s">
        <v>490</v>
      </c>
    </row>
    <row r="48" spans="2:13" ht="27.75" customHeight="1" x14ac:dyDescent="0.2">
      <c r="B48" s="1188"/>
      <c r="C48" s="1189"/>
      <c r="D48" s="106"/>
      <c r="E48" s="1192" t="s">
        <v>38</v>
      </c>
      <c r="F48" s="1192"/>
      <c r="G48" s="1192"/>
      <c r="H48" s="1193"/>
      <c r="I48" s="346" t="s">
        <v>490</v>
      </c>
      <c r="J48" s="347" t="s">
        <v>490</v>
      </c>
      <c r="K48" s="347" t="s">
        <v>490</v>
      </c>
      <c r="L48" s="347" t="s">
        <v>490</v>
      </c>
      <c r="M48" s="348" t="s">
        <v>490</v>
      </c>
    </row>
    <row r="49" spans="2:13" ht="27.75" customHeight="1" x14ac:dyDescent="0.2">
      <c r="B49" s="1190"/>
      <c r="C49" s="1191"/>
      <c r="D49" s="106"/>
      <c r="E49" s="1192" t="s">
        <v>39</v>
      </c>
      <c r="F49" s="1192"/>
      <c r="G49" s="1192"/>
      <c r="H49" s="1193"/>
      <c r="I49" s="346" t="s">
        <v>490</v>
      </c>
      <c r="J49" s="347" t="s">
        <v>490</v>
      </c>
      <c r="K49" s="347" t="s">
        <v>490</v>
      </c>
      <c r="L49" s="347" t="s">
        <v>490</v>
      </c>
      <c r="M49" s="348" t="s">
        <v>490</v>
      </c>
    </row>
    <row r="50" spans="2:13" ht="27.75" customHeight="1" x14ac:dyDescent="0.2">
      <c r="B50" s="1186" t="s">
        <v>40</v>
      </c>
      <c r="C50" s="1187"/>
      <c r="D50" s="109"/>
      <c r="E50" s="1192" t="s">
        <v>41</v>
      </c>
      <c r="F50" s="1192"/>
      <c r="G50" s="1192"/>
      <c r="H50" s="1193"/>
      <c r="I50" s="346">
        <v>7209</v>
      </c>
      <c r="J50" s="347">
        <v>8483</v>
      </c>
      <c r="K50" s="347">
        <v>7410</v>
      </c>
      <c r="L50" s="347">
        <v>7231</v>
      </c>
      <c r="M50" s="348">
        <v>6714</v>
      </c>
    </row>
    <row r="51" spans="2:13" ht="27.75" customHeight="1" x14ac:dyDescent="0.2">
      <c r="B51" s="1188"/>
      <c r="C51" s="1189"/>
      <c r="D51" s="106"/>
      <c r="E51" s="1192" t="s">
        <v>42</v>
      </c>
      <c r="F51" s="1192"/>
      <c r="G51" s="1192"/>
      <c r="H51" s="1193"/>
      <c r="I51" s="346">
        <v>18982</v>
      </c>
      <c r="J51" s="347">
        <v>20533</v>
      </c>
      <c r="K51" s="347">
        <v>22029</v>
      </c>
      <c r="L51" s="347">
        <v>24454</v>
      </c>
      <c r="M51" s="348">
        <v>26361</v>
      </c>
    </row>
    <row r="52" spans="2:13" ht="27.75" customHeight="1" x14ac:dyDescent="0.2">
      <c r="B52" s="1190"/>
      <c r="C52" s="1191"/>
      <c r="D52" s="106"/>
      <c r="E52" s="1192" t="s">
        <v>43</v>
      </c>
      <c r="F52" s="1192"/>
      <c r="G52" s="1192"/>
      <c r="H52" s="1193"/>
      <c r="I52" s="346">
        <v>50968</v>
      </c>
      <c r="J52" s="347">
        <v>49810</v>
      </c>
      <c r="K52" s="347">
        <v>47633</v>
      </c>
      <c r="L52" s="347">
        <v>45497</v>
      </c>
      <c r="M52" s="348">
        <v>43553</v>
      </c>
    </row>
    <row r="53" spans="2:13" ht="27.75" customHeight="1" thickBot="1" x14ac:dyDescent="0.25">
      <c r="B53" s="1194" t="s">
        <v>19</v>
      </c>
      <c r="C53" s="1195"/>
      <c r="D53" s="110"/>
      <c r="E53" s="1196" t="s">
        <v>44</v>
      </c>
      <c r="F53" s="1196"/>
      <c r="G53" s="1196"/>
      <c r="H53" s="1197"/>
      <c r="I53" s="349">
        <v>5141</v>
      </c>
      <c r="J53" s="350">
        <v>3082</v>
      </c>
      <c r="K53" s="350">
        <v>1059</v>
      </c>
      <c r="L53" s="350">
        <v>-176</v>
      </c>
      <c r="M53" s="351">
        <v>-1418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r1aikwGfl08Ze3Fqp64lFwIgkS+jetbBklsEiyYcjk4njldTU2ym2fFohlPug7fRueuu7ifWWrx6evaWXGurQ==" saltValue="jwlfXTfsp4PeggOL7iK1iw==" spinCount="100000" sheet="1" objects="1" scenarios="1"/>
  <customSheetViews>
    <customSheetView guid="{508F41FD-AF73-4543-875F-C826902A1E8C}"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3" t="s">
        <v>46</v>
      </c>
      <c r="D55" s="1213"/>
      <c r="E55" s="1214"/>
      <c r="F55" s="352">
        <v>1387</v>
      </c>
      <c r="G55" s="352">
        <v>1608</v>
      </c>
      <c r="H55" s="353">
        <v>1632</v>
      </c>
    </row>
    <row r="56" spans="2:8" ht="52.5" customHeight="1" x14ac:dyDescent="0.2">
      <c r="B56" s="122"/>
      <c r="C56" s="1215" t="s">
        <v>47</v>
      </c>
      <c r="D56" s="1215"/>
      <c r="E56" s="1216"/>
      <c r="F56" s="354">
        <v>1144</v>
      </c>
      <c r="G56" s="354">
        <v>942</v>
      </c>
      <c r="H56" s="355">
        <v>807</v>
      </c>
    </row>
    <row r="57" spans="2:8" ht="53.25" customHeight="1" x14ac:dyDescent="0.2">
      <c r="B57" s="122"/>
      <c r="C57" s="1217" t="s">
        <v>48</v>
      </c>
      <c r="D57" s="1217"/>
      <c r="E57" s="1218"/>
      <c r="F57" s="356">
        <v>5003</v>
      </c>
      <c r="G57" s="356">
        <v>4652</v>
      </c>
      <c r="H57" s="357">
        <v>4049</v>
      </c>
    </row>
    <row r="58" spans="2:8" ht="45.75" customHeight="1" x14ac:dyDescent="0.2">
      <c r="B58" s="123"/>
      <c r="C58" s="1205" t="s">
        <v>562</v>
      </c>
      <c r="D58" s="1206"/>
      <c r="E58" s="1207"/>
      <c r="F58" s="364">
        <v>1277</v>
      </c>
      <c r="G58" s="364">
        <v>1232</v>
      </c>
      <c r="H58" s="365">
        <v>1093</v>
      </c>
    </row>
    <row r="59" spans="2:8" ht="45.75" customHeight="1" x14ac:dyDescent="0.2">
      <c r="B59" s="123"/>
      <c r="C59" s="1205" t="s">
        <v>564</v>
      </c>
      <c r="D59" s="1206"/>
      <c r="E59" s="1207"/>
      <c r="F59" s="358">
        <v>808</v>
      </c>
      <c r="G59" s="358">
        <v>791</v>
      </c>
      <c r="H59" s="359">
        <v>781</v>
      </c>
    </row>
    <row r="60" spans="2:8" ht="45.75" customHeight="1" x14ac:dyDescent="0.2">
      <c r="B60" s="123"/>
      <c r="C60" s="1205" t="s">
        <v>563</v>
      </c>
      <c r="D60" s="1206"/>
      <c r="E60" s="1207"/>
      <c r="F60" s="358">
        <v>1159</v>
      </c>
      <c r="G60" s="358">
        <v>992</v>
      </c>
      <c r="H60" s="359">
        <v>697</v>
      </c>
    </row>
    <row r="61" spans="2:8" ht="45.75" customHeight="1" x14ac:dyDescent="0.2">
      <c r="B61" s="123"/>
      <c r="C61" s="1205" t="s">
        <v>565</v>
      </c>
      <c r="D61" s="1206"/>
      <c r="E61" s="1207"/>
      <c r="F61" s="358">
        <v>667</v>
      </c>
      <c r="G61" s="358">
        <v>667</v>
      </c>
      <c r="H61" s="359">
        <v>668</v>
      </c>
    </row>
    <row r="62" spans="2:8" ht="45.75" customHeight="1" thickBot="1" x14ac:dyDescent="0.25">
      <c r="B62" s="124"/>
      <c r="C62" s="1208" t="s">
        <v>566</v>
      </c>
      <c r="D62" s="1209"/>
      <c r="E62" s="1210"/>
      <c r="F62" s="360">
        <v>237</v>
      </c>
      <c r="G62" s="360">
        <v>215</v>
      </c>
      <c r="H62" s="361">
        <v>200</v>
      </c>
    </row>
    <row r="63" spans="2:8" ht="52.5" customHeight="1" thickBot="1" x14ac:dyDescent="0.25">
      <c r="B63" s="125"/>
      <c r="C63" s="1211" t="s">
        <v>49</v>
      </c>
      <c r="D63" s="1211"/>
      <c r="E63" s="1212"/>
      <c r="F63" s="362">
        <v>7534</v>
      </c>
      <c r="G63" s="362">
        <v>7202</v>
      </c>
      <c r="H63" s="363">
        <v>6488</v>
      </c>
    </row>
    <row r="64" spans="2:8" ht="13.2" x14ac:dyDescent="0.2"/>
  </sheetData>
  <sheetProtection algorithmName="SHA-512" hashValue="jCIrW2YEP3SgXaF3ipxSjvc5P6f0ujbDpecPzwLUhgH7UM5u2tuq4cw0OZUj8m8gOeQSlDqVxVq+vK3eAlb2xw==" saltValue="RoWQMkSG3sYkp5qilLFx4g==" spinCount="100000" sheet="1" objects="1" scenarios="1"/>
  <customSheetViews>
    <customSheetView guid="{508F41FD-AF73-4543-875F-C826902A1E8C}"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60919</v>
      </c>
      <c r="E3" s="144"/>
      <c r="F3" s="145">
        <v>56416</v>
      </c>
      <c r="G3" s="146"/>
      <c r="H3" s="147"/>
    </row>
    <row r="4" spans="1:8" x14ac:dyDescent="0.2">
      <c r="A4" s="148"/>
      <c r="B4" s="149"/>
      <c r="C4" s="150"/>
      <c r="D4" s="151">
        <v>33760</v>
      </c>
      <c r="E4" s="152"/>
      <c r="F4" s="153">
        <v>32623</v>
      </c>
      <c r="G4" s="154"/>
      <c r="H4" s="155"/>
    </row>
    <row r="5" spans="1:8" x14ac:dyDescent="0.2">
      <c r="A5" s="136" t="s">
        <v>522</v>
      </c>
      <c r="B5" s="141"/>
      <c r="C5" s="142"/>
      <c r="D5" s="143">
        <v>45649</v>
      </c>
      <c r="E5" s="144"/>
      <c r="F5" s="145">
        <v>49217</v>
      </c>
      <c r="G5" s="146"/>
      <c r="H5" s="147"/>
    </row>
    <row r="6" spans="1:8" x14ac:dyDescent="0.2">
      <c r="A6" s="148"/>
      <c r="B6" s="149"/>
      <c r="C6" s="150"/>
      <c r="D6" s="151">
        <v>27792</v>
      </c>
      <c r="E6" s="152"/>
      <c r="F6" s="153">
        <v>27232</v>
      </c>
      <c r="G6" s="154"/>
      <c r="H6" s="155"/>
    </row>
    <row r="7" spans="1:8" x14ac:dyDescent="0.2">
      <c r="A7" s="136" t="s">
        <v>523</v>
      </c>
      <c r="B7" s="141"/>
      <c r="C7" s="142"/>
      <c r="D7" s="143">
        <v>48712</v>
      </c>
      <c r="E7" s="144"/>
      <c r="F7" s="145">
        <v>49211</v>
      </c>
      <c r="G7" s="146"/>
      <c r="H7" s="147"/>
    </row>
    <row r="8" spans="1:8" x14ac:dyDescent="0.2">
      <c r="A8" s="148"/>
      <c r="B8" s="149"/>
      <c r="C8" s="150"/>
      <c r="D8" s="151">
        <v>23909</v>
      </c>
      <c r="E8" s="152"/>
      <c r="F8" s="153">
        <v>28367</v>
      </c>
      <c r="G8" s="154"/>
      <c r="H8" s="155"/>
    </row>
    <row r="9" spans="1:8" x14ac:dyDescent="0.2">
      <c r="A9" s="136" t="s">
        <v>524</v>
      </c>
      <c r="B9" s="141"/>
      <c r="C9" s="142"/>
      <c r="D9" s="143">
        <v>75660</v>
      </c>
      <c r="E9" s="144"/>
      <c r="F9" s="145">
        <v>51738</v>
      </c>
      <c r="G9" s="146"/>
      <c r="H9" s="147"/>
    </row>
    <row r="10" spans="1:8" x14ac:dyDescent="0.2">
      <c r="A10" s="148"/>
      <c r="B10" s="149"/>
      <c r="C10" s="150"/>
      <c r="D10" s="151">
        <v>43361</v>
      </c>
      <c r="E10" s="152"/>
      <c r="F10" s="153">
        <v>30360</v>
      </c>
      <c r="G10" s="154"/>
      <c r="H10" s="155"/>
    </row>
    <row r="11" spans="1:8" x14ac:dyDescent="0.2">
      <c r="A11" s="136" t="s">
        <v>525</v>
      </c>
      <c r="B11" s="141"/>
      <c r="C11" s="142"/>
      <c r="D11" s="143">
        <v>67263</v>
      </c>
      <c r="E11" s="144"/>
      <c r="F11" s="145">
        <v>67158</v>
      </c>
      <c r="G11" s="146"/>
      <c r="H11" s="147"/>
    </row>
    <row r="12" spans="1:8" x14ac:dyDescent="0.2">
      <c r="A12" s="148"/>
      <c r="B12" s="149"/>
      <c r="C12" s="156"/>
      <c r="D12" s="151">
        <v>45941</v>
      </c>
      <c r="E12" s="152"/>
      <c r="F12" s="153">
        <v>42077</v>
      </c>
      <c r="G12" s="154"/>
      <c r="H12" s="155"/>
    </row>
    <row r="13" spans="1:8" x14ac:dyDescent="0.2">
      <c r="A13" s="136"/>
      <c r="B13" s="141"/>
      <c r="C13" s="157"/>
      <c r="D13" s="158">
        <v>59641</v>
      </c>
      <c r="E13" s="159"/>
      <c r="F13" s="160">
        <v>54748</v>
      </c>
      <c r="G13" s="161"/>
      <c r="H13" s="147"/>
    </row>
    <row r="14" spans="1:8" x14ac:dyDescent="0.2">
      <c r="A14" s="148"/>
      <c r="B14" s="149"/>
      <c r="C14" s="150"/>
      <c r="D14" s="151">
        <v>34953</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3.25</v>
      </c>
      <c r="C19" s="162">
        <f>ROUND(VALUE(SUBSTITUTE(実質収支比率等に係る経年分析!G$48,"▲","-")),2)</f>
        <v>3.45</v>
      </c>
      <c r="D19" s="162">
        <f>ROUND(VALUE(SUBSTITUTE(実質収支比率等に係る経年分析!H$48,"▲","-")),2)</f>
        <v>3.84</v>
      </c>
      <c r="E19" s="162">
        <f>ROUND(VALUE(SUBSTITUTE(実質収支比率等に係る経年分析!I$48,"▲","-")),2)</f>
        <v>3.32</v>
      </c>
      <c r="F19" s="162">
        <f>ROUND(VALUE(SUBSTITUTE(実質収支比率等に係る経年分析!J$48,"▲","-")),2)</f>
        <v>3.39</v>
      </c>
    </row>
    <row r="20" spans="1:11" x14ac:dyDescent="0.2">
      <c r="A20" s="162" t="s">
        <v>53</v>
      </c>
      <c r="B20" s="162">
        <f>ROUND(VALUE(SUBSTITUTE(実質収支比率等に係る経年分析!F$47,"▲","-")),2)</f>
        <v>8.15</v>
      </c>
      <c r="C20" s="162">
        <f>ROUND(VALUE(SUBSTITUTE(実質収支比率等に係る経年分析!G$47,"▲","-")),2)</f>
        <v>6.15</v>
      </c>
      <c r="D20" s="162">
        <f>ROUND(VALUE(SUBSTITUTE(実質収支比率等に係る経年分析!H$47,"▲","-")),2)</f>
        <v>4.97</v>
      </c>
      <c r="E20" s="162">
        <f>ROUND(VALUE(SUBSTITUTE(実質収支比率等に係る経年分析!I$47,"▲","-")),2)</f>
        <v>5.66</v>
      </c>
      <c r="F20" s="162">
        <f>ROUND(VALUE(SUBSTITUTE(実質収支比率等に係る経年分析!J$47,"▲","-")),2)</f>
        <v>5.66</v>
      </c>
    </row>
    <row r="21" spans="1:11" x14ac:dyDescent="0.2">
      <c r="A21" s="162" t="s">
        <v>54</v>
      </c>
      <c r="B21" s="162">
        <f>IF(ISNUMBER(VALUE(SUBSTITUTE(実質収支比率等に係る経年分析!F$49,"▲","-"))),ROUND(VALUE(SUBSTITUTE(実質収支比率等に係る経年分析!F$49,"▲","-")),2),NA())</f>
        <v>-2.89</v>
      </c>
      <c r="C21" s="162">
        <f>IF(ISNUMBER(VALUE(SUBSTITUTE(実質収支比率等に係る経年分析!G$49,"▲","-"))),ROUND(VALUE(SUBSTITUTE(実質収支比率等に係る経年分析!G$49,"▲","-")),2),NA())</f>
        <v>-1.5</v>
      </c>
      <c r="D21" s="162">
        <f>IF(ISNUMBER(VALUE(SUBSTITUTE(実質収支比率等に係る経年分析!H$49,"▲","-"))),ROUND(VALUE(SUBSTITUTE(実質収支比率等に係る経年分析!H$49,"▲","-")),2),NA())</f>
        <v>-0.98</v>
      </c>
      <c r="E21" s="162">
        <f>IF(ISNUMBER(VALUE(SUBSTITUTE(実質収支比率等に係る経年分析!I$49,"▲","-"))),ROUND(VALUE(SUBSTITUTE(実質収支比率等に係る経年分析!I$49,"▲","-")),2),NA())</f>
        <v>0.32</v>
      </c>
      <c r="F21" s="162">
        <f>IF(ISNUMBER(VALUE(SUBSTITUTE(実質収支比率等に係る経年分析!J$49,"▲","-"))),ROUND(VALUE(SUBSTITUTE(実質収支比率等に係る経年分析!J$49,"▲","-")),2),NA())</f>
        <v>0.21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0.69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1.18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0.76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平尾墓園事業特別会計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v>
      </c>
    </row>
    <row r="33" spans="1:16" x14ac:dyDescent="0.2">
      <c r="A33" s="163" t="str">
        <f>IF(連結実質赤字比率に係る赤字・黒字の構成分析!C$37="",NA(),連結実質赤字比率に係る赤字・黒字の構成分析!C$37)</f>
        <v>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3.56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3.77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2.5099999999999998</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3.31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3.39</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2.67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3.47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7.74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7.32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8.3800000000000008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7.15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5447</v>
      </c>
      <c r="E42" s="164"/>
      <c r="F42" s="164"/>
      <c r="G42" s="164">
        <f>'実質公債費比率（分子）の構造'!L$52</f>
        <v>5371</v>
      </c>
      <c r="H42" s="164"/>
      <c r="I42" s="164"/>
      <c r="J42" s="164">
        <f>'実質公債費比率（分子）の構造'!M$52</f>
        <v>5267</v>
      </c>
      <c r="K42" s="164"/>
      <c r="L42" s="164"/>
      <c r="M42" s="164">
        <f>'実質公債費比率（分子）の構造'!N$52</f>
        <v>5259</v>
      </c>
      <c r="N42" s="164"/>
      <c r="O42" s="164"/>
      <c r="P42" s="164">
        <f>'実質公債費比率（分子）の構造'!O$52</f>
        <v>5267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v>
      </c>
      <c r="C44" s="164"/>
      <c r="D44" s="164"/>
      <c r="E44" s="164">
        <f>'実質公債費比率（分子）の構造'!L$50</f>
        <v>4</v>
      </c>
      <c r="F44" s="164"/>
      <c r="G44" s="164"/>
      <c r="H44" s="164">
        <f>'実質公債費比率（分子）の構造'!M$50</f>
        <v>2</v>
      </c>
      <c r="I44" s="164"/>
      <c r="J44" s="164"/>
      <c r="K44" s="164">
        <f>'実質公債費比率（分子）の構造'!N$50</f>
        <v>1</v>
      </c>
      <c r="L44" s="164"/>
      <c r="M44" s="164"/>
      <c r="N44" s="164">
        <f>'実質公債費比率（分子）の構造'!O$50</f>
        <v>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1415</v>
      </c>
      <c r="C46" s="164"/>
      <c r="D46" s="164"/>
      <c r="E46" s="164">
        <f>'実質公債費比率（分子）の構造'!L$48</f>
        <v>1329</v>
      </c>
      <c r="F46" s="164"/>
      <c r="G46" s="164"/>
      <c r="H46" s="164">
        <f>'実質公債費比率（分子）の構造'!M$48</f>
        <v>1226</v>
      </c>
      <c r="I46" s="164"/>
      <c r="J46" s="164"/>
      <c r="K46" s="164">
        <f>'実質公債費比率（分子）の構造'!N$48</f>
        <v>1209</v>
      </c>
      <c r="L46" s="164"/>
      <c r="M46" s="164"/>
      <c r="N46" s="164">
        <f>'実質公債費比率（分子）の構造'!O$48</f>
        <v>1189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4383</v>
      </c>
      <c r="C49" s="164"/>
      <c r="D49" s="164"/>
      <c r="E49" s="164">
        <f>'実質公債費比率（分子）の構造'!L$45</f>
        <v>4553</v>
      </c>
      <c r="F49" s="164"/>
      <c r="G49" s="164"/>
      <c r="H49" s="164">
        <f>'実質公債費比率（分子）の構造'!M$45</f>
        <v>4760</v>
      </c>
      <c r="I49" s="164"/>
      <c r="J49" s="164"/>
      <c r="K49" s="164">
        <f>'実質公債費比率（分子）の構造'!N$45</f>
        <v>4773</v>
      </c>
      <c r="L49" s="164"/>
      <c r="M49" s="164"/>
      <c r="N49" s="164">
        <f>'実質公債費比率（分子）の構造'!O$45</f>
        <v>4940</v>
      </c>
      <c r="O49" s="164"/>
      <c r="P49" s="164"/>
    </row>
    <row r="50" spans="1:16" x14ac:dyDescent="0.2">
      <c r="A50" s="164" t="s">
        <v>67</v>
      </c>
      <c r="B50" s="164" t="e">
        <f>NA()</f>
        <v>#N/A</v>
      </c>
      <c r="C50" s="164">
        <f>IF(ISNUMBER('実質公債費比率（分子）の構造'!K$53),'実質公債費比率（分子）の構造'!K$53,NA())</f>
        <v>356</v>
      </c>
      <c r="D50" s="164" t="e">
        <f>NA()</f>
        <v>#N/A</v>
      </c>
      <c r="E50" s="164" t="e">
        <f>NA()</f>
        <v>#N/A</v>
      </c>
      <c r="F50" s="164">
        <f>IF(ISNUMBER('実質公債費比率（分子）の構造'!L$53),'実質公債費比率（分子）の構造'!L$53,NA())</f>
        <v>515</v>
      </c>
      <c r="G50" s="164" t="e">
        <f>NA()</f>
        <v>#N/A</v>
      </c>
      <c r="H50" s="164" t="e">
        <f>NA()</f>
        <v>#N/A</v>
      </c>
      <c r="I50" s="164">
        <f>IF(ISNUMBER('実質公債費比率（分子）の構造'!M$53),'実質公債費比率（分子）の構造'!M$53,NA())</f>
        <v>721</v>
      </c>
      <c r="J50" s="164" t="e">
        <f>NA()</f>
        <v>#N/A</v>
      </c>
      <c r="K50" s="164" t="e">
        <f>NA()</f>
        <v>#N/A</v>
      </c>
      <c r="L50" s="164">
        <f>IF(ISNUMBER('実質公債費比率（分子）の構造'!N$53),'実質公債費比率（分子）の構造'!N$53,NA())</f>
        <v>724</v>
      </c>
      <c r="M50" s="164" t="e">
        <f>NA()</f>
        <v>#N/A</v>
      </c>
      <c r="N50" s="164" t="e">
        <f>NA()</f>
        <v>#N/A</v>
      </c>
      <c r="O50" s="164">
        <f>IF(ISNUMBER('実質公債費比率（分子）の構造'!O$53),'実質公債費比率（分子）の構造'!O$53,NA())</f>
        <v>863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50968</v>
      </c>
      <c r="E56" s="163"/>
      <c r="F56" s="163"/>
      <c r="G56" s="163">
        <f>'将来負担比率（分子）の構造'!J$52</f>
        <v>49810</v>
      </c>
      <c r="H56" s="163"/>
      <c r="I56" s="163"/>
      <c r="J56" s="163">
        <f>'将来負担比率（分子）の構造'!K$52</f>
        <v>47633</v>
      </c>
      <c r="K56" s="163"/>
      <c r="L56" s="163"/>
      <c r="M56" s="163">
        <f>'将来負担比率（分子）の構造'!L$52</f>
        <v>45497</v>
      </c>
      <c r="N56" s="163"/>
      <c r="O56" s="163"/>
      <c r="P56" s="163">
        <f>'将来負担比率（分子）の構造'!M$52</f>
        <v>43553</v>
      </c>
    </row>
    <row r="57" spans="1:16" x14ac:dyDescent="0.2">
      <c r="A57" s="163" t="s">
        <v>42</v>
      </c>
      <c r="B57" s="163"/>
      <c r="C57" s="163"/>
      <c r="D57" s="163">
        <f>'将来負担比率（分子）の構造'!I$51</f>
        <v>18982</v>
      </c>
      <c r="E57" s="163"/>
      <c r="F57" s="163"/>
      <c r="G57" s="163">
        <f>'将来負担比率（分子）の構造'!J$51</f>
        <v>20533</v>
      </c>
      <c r="H57" s="163"/>
      <c r="I57" s="163"/>
      <c r="J57" s="163">
        <f>'将来負担比率（分子）の構造'!K$51</f>
        <v>22029</v>
      </c>
      <c r="K57" s="163"/>
      <c r="L57" s="163"/>
      <c r="M57" s="163">
        <f>'将来負担比率（分子）の構造'!L$51</f>
        <v>24454</v>
      </c>
      <c r="N57" s="163"/>
      <c r="O57" s="163"/>
      <c r="P57" s="163">
        <f>'将来負担比率（分子）の構造'!M$51</f>
        <v>26361</v>
      </c>
    </row>
    <row r="58" spans="1:16" x14ac:dyDescent="0.2">
      <c r="A58" s="163" t="s">
        <v>41</v>
      </c>
      <c r="B58" s="163"/>
      <c r="C58" s="163"/>
      <c r="D58" s="163">
        <f>'将来負担比率（分子）の構造'!I$50</f>
        <v>7209</v>
      </c>
      <c r="E58" s="163"/>
      <c r="F58" s="163"/>
      <c r="G58" s="163">
        <f>'将来負担比率（分子）の構造'!J$50</f>
        <v>8483</v>
      </c>
      <c r="H58" s="163"/>
      <c r="I58" s="163"/>
      <c r="J58" s="163">
        <f>'将来負担比率（分子）の構造'!K$50</f>
        <v>7410</v>
      </c>
      <c r="K58" s="163"/>
      <c r="L58" s="163"/>
      <c r="M58" s="163">
        <f>'将来負担比率（分子）の構造'!L$50</f>
        <v>7231</v>
      </c>
      <c r="N58" s="163"/>
      <c r="O58" s="163"/>
      <c r="P58" s="163">
        <f>'将来負担比率（分子）の構造'!M$50</f>
        <v>6714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113</v>
      </c>
      <c r="O61" s="163"/>
      <c r="P61" s="163"/>
    </row>
    <row r="62" spans="1:16" x14ac:dyDescent="0.2">
      <c r="A62" s="163" t="s">
        <v>35</v>
      </c>
      <c r="B62" s="163">
        <f>'将来負担比率（分子）の構造'!I$45</f>
        <v>7382</v>
      </c>
      <c r="C62" s="163"/>
      <c r="D62" s="163"/>
      <c r="E62" s="163">
        <f>'将来負担比率（分子）の構造'!J$45</f>
        <v>7187</v>
      </c>
      <c r="F62" s="163"/>
      <c r="G62" s="163"/>
      <c r="H62" s="163">
        <f>'将来負担比率（分子）の構造'!K$45</f>
        <v>6931</v>
      </c>
      <c r="I62" s="163"/>
      <c r="J62" s="163"/>
      <c r="K62" s="163">
        <f>'将来負担比率（分子）の構造'!L$45</f>
        <v>7102</v>
      </c>
      <c r="L62" s="163"/>
      <c r="M62" s="163"/>
      <c r="N62" s="163">
        <f>'将来負担比率（分子）の構造'!M$45</f>
        <v>6898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21020</v>
      </c>
      <c r="C64" s="163"/>
      <c r="D64" s="163"/>
      <c r="E64" s="163">
        <f>'将来負担比率（分子）の構造'!J$43</f>
        <v>20446</v>
      </c>
      <c r="F64" s="163"/>
      <c r="G64" s="163"/>
      <c r="H64" s="163">
        <f>'将来負担比率（分子）の構造'!K$43</f>
        <v>18769</v>
      </c>
      <c r="I64" s="163"/>
      <c r="J64" s="163"/>
      <c r="K64" s="163">
        <f>'将来負担比率（分子）の構造'!L$43</f>
        <v>17201</v>
      </c>
      <c r="L64" s="163"/>
      <c r="M64" s="163"/>
      <c r="N64" s="163">
        <f>'将来負担比率（分子）の構造'!M$43</f>
        <v>15833</v>
      </c>
      <c r="O64" s="163"/>
      <c r="P64" s="163"/>
    </row>
    <row r="65" spans="1:16" x14ac:dyDescent="0.2">
      <c r="A65" s="163" t="s">
        <v>32</v>
      </c>
      <c r="B65" s="163">
        <f>'将来負担比率（分子）の構造'!I$42</f>
        <v>10</v>
      </c>
      <c r="C65" s="163"/>
      <c r="D65" s="163"/>
      <c r="E65" s="163">
        <f>'将来負担比率（分子）の構造'!J$42</f>
        <v>6</v>
      </c>
      <c r="F65" s="163"/>
      <c r="G65" s="163"/>
      <c r="H65" s="163">
        <f>'将来負担比率（分子）の構造'!K$42</f>
        <v>4</v>
      </c>
      <c r="I65" s="163"/>
      <c r="J65" s="163"/>
      <c r="K65" s="163">
        <f>'将来負担比率（分子）の構造'!L$42</f>
        <v>3</v>
      </c>
      <c r="L65" s="163"/>
      <c r="M65" s="163"/>
      <c r="N65" s="163">
        <f>'将来負担比率（分子）の構造'!M$42</f>
        <v>2</v>
      </c>
      <c r="O65" s="163"/>
      <c r="P65" s="163"/>
    </row>
    <row r="66" spans="1:16" x14ac:dyDescent="0.2">
      <c r="A66" s="163" t="s">
        <v>31</v>
      </c>
      <c r="B66" s="163">
        <f>'将来負担比率（分子）の構造'!I$41</f>
        <v>53888</v>
      </c>
      <c r="C66" s="163"/>
      <c r="D66" s="163"/>
      <c r="E66" s="163">
        <f>'将来負担比率（分子）の構造'!J$41</f>
        <v>54269</v>
      </c>
      <c r="F66" s="163"/>
      <c r="G66" s="163"/>
      <c r="H66" s="163">
        <f>'将来負担比率（分子）の構造'!K$41</f>
        <v>52427</v>
      </c>
      <c r="I66" s="163"/>
      <c r="J66" s="163"/>
      <c r="K66" s="163">
        <f>'将来負担比率（分子）の構造'!L$41</f>
        <v>52702</v>
      </c>
      <c r="L66" s="163"/>
      <c r="M66" s="163"/>
      <c r="N66" s="163">
        <f>'将来負担比率（分子）の構造'!M$41</f>
        <v>52364</v>
      </c>
      <c r="O66" s="163"/>
      <c r="P66" s="163"/>
    </row>
    <row r="67" spans="1:16" x14ac:dyDescent="0.2">
      <c r="A67" s="163" t="s">
        <v>71</v>
      </c>
      <c r="B67" s="163" t="e">
        <f>NA()</f>
        <v>#N/A</v>
      </c>
      <c r="C67" s="163">
        <f>IF(ISNUMBER('将来負担比率（分子）の構造'!I$53), IF('将来負担比率（分子）の構造'!I$53 &lt; 0, 0, '将来負担比率（分子）の構造'!I$53), NA())</f>
        <v>5141</v>
      </c>
      <c r="D67" s="163" t="e">
        <f>NA()</f>
        <v>#N/A</v>
      </c>
      <c r="E67" s="163" t="e">
        <f>NA()</f>
        <v>#N/A</v>
      </c>
      <c r="F67" s="163">
        <f>IF(ISNUMBER('将来負担比率（分子）の構造'!J$53), IF('将来負担比率（分子）の構造'!J$53 &lt; 0, 0, '将来負担比率（分子）の構造'!J$53), NA())</f>
        <v>3082</v>
      </c>
      <c r="G67" s="163" t="e">
        <f>NA()</f>
        <v>#N/A</v>
      </c>
      <c r="H67" s="163" t="e">
        <f>NA()</f>
        <v>#N/A</v>
      </c>
      <c r="I67" s="163">
        <f>IF(ISNUMBER('将来負担比率（分子）の構造'!K$53), IF('将来負担比率（分子）の構造'!K$53 &lt; 0, 0, '将来負担比率（分子）の構造'!K$53), NA())</f>
        <v>1059</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1387</v>
      </c>
      <c r="C72" s="167">
        <f>基金残高に係る経年分析!G55</f>
        <v>1608</v>
      </c>
      <c r="D72" s="167">
        <f>基金残高に係る経年分析!H55</f>
        <v>1632</v>
      </c>
    </row>
    <row r="73" spans="1:16" x14ac:dyDescent="0.2">
      <c r="A73" s="166" t="s">
        <v>74</v>
      </c>
      <c r="B73" s="167">
        <f>基金残高に係る経年分析!F56</f>
        <v>1144</v>
      </c>
      <c r="C73" s="167">
        <f>基金残高に係る経年分析!G56</f>
        <v>942</v>
      </c>
      <c r="D73" s="167">
        <f>基金残高に係る経年分析!H56</f>
        <v>807</v>
      </c>
    </row>
    <row r="74" spans="1:16" x14ac:dyDescent="0.2">
      <c r="A74" s="166" t="s">
        <v>75</v>
      </c>
      <c r="B74" s="167">
        <f>基金残高に係る経年分析!F57</f>
        <v>5003</v>
      </c>
      <c r="C74" s="167">
        <f>基金残高に係る経年分析!G57</f>
        <v>4652</v>
      </c>
      <c r="D74" s="167">
        <f>基金残高に係る経年分析!H57</f>
        <v>4049</v>
      </c>
    </row>
  </sheetData>
  <sheetProtection algorithmName="SHA-512" hashValue="KTxAhfr7KOdXk5swNEHc3Agvw5jggnYiJ1bGjA5c3TZtO8tR0MeUwZ7Rnvn6LCghI6YCDS+hSSr6kzNtdN3Hsg==" saltValue="7tS7aFKeZhkD1RjwYub85A==" spinCount="100000" sheet="1" objects="1" scenarios="1"/>
  <customSheetViews>
    <customSheetView guid="{508F41FD-AF73-4543-875F-C826902A1E8C}"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9" t="s">
        <v>202</v>
      </c>
      <c r="DI1" s="720"/>
      <c r="DJ1" s="720"/>
      <c r="DK1" s="720"/>
      <c r="DL1" s="720"/>
      <c r="DM1" s="720"/>
      <c r="DN1" s="721"/>
      <c r="DO1" s="202"/>
      <c r="DP1" s="719" t="s">
        <v>203</v>
      </c>
      <c r="DQ1" s="720"/>
      <c r="DR1" s="720"/>
      <c r="DS1" s="720"/>
      <c r="DT1" s="720"/>
      <c r="DU1" s="720"/>
      <c r="DV1" s="720"/>
      <c r="DW1" s="720"/>
      <c r="DX1" s="720"/>
      <c r="DY1" s="720"/>
      <c r="DZ1" s="720"/>
      <c r="EA1" s="720"/>
      <c r="EB1" s="720"/>
      <c r="EC1" s="721"/>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5" t="s">
        <v>205</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206</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207</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2">
      <c r="B4" s="675" t="s">
        <v>1</v>
      </c>
      <c r="C4" s="676"/>
      <c r="D4" s="676"/>
      <c r="E4" s="676"/>
      <c r="F4" s="676"/>
      <c r="G4" s="676"/>
      <c r="H4" s="676"/>
      <c r="I4" s="676"/>
      <c r="J4" s="676"/>
      <c r="K4" s="676"/>
      <c r="L4" s="676"/>
      <c r="M4" s="676"/>
      <c r="N4" s="676"/>
      <c r="O4" s="676"/>
      <c r="P4" s="676"/>
      <c r="Q4" s="677"/>
      <c r="R4" s="675" t="s">
        <v>208</v>
      </c>
      <c r="S4" s="676"/>
      <c r="T4" s="676"/>
      <c r="U4" s="676"/>
      <c r="V4" s="676"/>
      <c r="W4" s="676"/>
      <c r="X4" s="676"/>
      <c r="Y4" s="677"/>
      <c r="Z4" s="675" t="s">
        <v>209</v>
      </c>
      <c r="AA4" s="676"/>
      <c r="AB4" s="676"/>
      <c r="AC4" s="677"/>
      <c r="AD4" s="675" t="s">
        <v>210</v>
      </c>
      <c r="AE4" s="676"/>
      <c r="AF4" s="676"/>
      <c r="AG4" s="676"/>
      <c r="AH4" s="676"/>
      <c r="AI4" s="676"/>
      <c r="AJ4" s="676"/>
      <c r="AK4" s="677"/>
      <c r="AL4" s="675" t="s">
        <v>209</v>
      </c>
      <c r="AM4" s="676"/>
      <c r="AN4" s="676"/>
      <c r="AO4" s="677"/>
      <c r="AP4" s="722" t="s">
        <v>211</v>
      </c>
      <c r="AQ4" s="722"/>
      <c r="AR4" s="722"/>
      <c r="AS4" s="722"/>
      <c r="AT4" s="722"/>
      <c r="AU4" s="722"/>
      <c r="AV4" s="722"/>
      <c r="AW4" s="722"/>
      <c r="AX4" s="722"/>
      <c r="AY4" s="722"/>
      <c r="AZ4" s="722"/>
      <c r="BA4" s="722"/>
      <c r="BB4" s="722"/>
      <c r="BC4" s="722"/>
      <c r="BD4" s="722"/>
      <c r="BE4" s="722"/>
      <c r="BF4" s="722"/>
      <c r="BG4" s="722" t="s">
        <v>212</v>
      </c>
      <c r="BH4" s="722"/>
      <c r="BI4" s="722"/>
      <c r="BJ4" s="722"/>
      <c r="BK4" s="722"/>
      <c r="BL4" s="722"/>
      <c r="BM4" s="722"/>
      <c r="BN4" s="722"/>
      <c r="BO4" s="722" t="s">
        <v>209</v>
      </c>
      <c r="BP4" s="722"/>
      <c r="BQ4" s="722"/>
      <c r="BR4" s="722"/>
      <c r="BS4" s="722" t="s">
        <v>213</v>
      </c>
      <c r="BT4" s="722"/>
      <c r="BU4" s="722"/>
      <c r="BV4" s="722"/>
      <c r="BW4" s="722"/>
      <c r="BX4" s="722"/>
      <c r="BY4" s="722"/>
      <c r="BZ4" s="722"/>
      <c r="CA4" s="722"/>
      <c r="CB4" s="722"/>
      <c r="CD4" s="675" t="s">
        <v>214</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2">
      <c r="B5" s="681" t="s">
        <v>215</v>
      </c>
      <c r="C5" s="682"/>
      <c r="D5" s="682"/>
      <c r="E5" s="682"/>
      <c r="F5" s="682"/>
      <c r="G5" s="682"/>
      <c r="H5" s="682"/>
      <c r="I5" s="682"/>
      <c r="J5" s="682"/>
      <c r="K5" s="682"/>
      <c r="L5" s="682"/>
      <c r="M5" s="682"/>
      <c r="N5" s="682"/>
      <c r="O5" s="682"/>
      <c r="P5" s="682"/>
      <c r="Q5" s="683"/>
      <c r="R5" s="678">
        <v>19932939</v>
      </c>
      <c r="S5" s="679"/>
      <c r="T5" s="679"/>
      <c r="U5" s="679"/>
      <c r="V5" s="679"/>
      <c r="W5" s="679"/>
      <c r="X5" s="679"/>
      <c r="Y5" s="704"/>
      <c r="Z5" s="717">
        <v>35.9</v>
      </c>
      <c r="AA5" s="717"/>
      <c r="AB5" s="717"/>
      <c r="AC5" s="717"/>
      <c r="AD5" s="718">
        <v>18705441</v>
      </c>
      <c r="AE5" s="718"/>
      <c r="AF5" s="718"/>
      <c r="AG5" s="718"/>
      <c r="AH5" s="718"/>
      <c r="AI5" s="718"/>
      <c r="AJ5" s="718"/>
      <c r="AK5" s="718"/>
      <c r="AL5" s="705">
        <v>64</v>
      </c>
      <c r="AM5" s="687"/>
      <c r="AN5" s="687"/>
      <c r="AO5" s="706"/>
      <c r="AP5" s="681" t="s">
        <v>216</v>
      </c>
      <c r="AQ5" s="682"/>
      <c r="AR5" s="682"/>
      <c r="AS5" s="682"/>
      <c r="AT5" s="682"/>
      <c r="AU5" s="682"/>
      <c r="AV5" s="682"/>
      <c r="AW5" s="682"/>
      <c r="AX5" s="682"/>
      <c r="AY5" s="682"/>
      <c r="AZ5" s="682"/>
      <c r="BA5" s="682"/>
      <c r="BB5" s="682"/>
      <c r="BC5" s="682"/>
      <c r="BD5" s="682"/>
      <c r="BE5" s="682"/>
      <c r="BF5" s="683"/>
      <c r="BG5" s="623">
        <v>18704950</v>
      </c>
      <c r="BH5" s="624"/>
      <c r="BI5" s="624"/>
      <c r="BJ5" s="624"/>
      <c r="BK5" s="624"/>
      <c r="BL5" s="624"/>
      <c r="BM5" s="624"/>
      <c r="BN5" s="625"/>
      <c r="BO5" s="661">
        <v>93.8</v>
      </c>
      <c r="BP5" s="661"/>
      <c r="BQ5" s="661"/>
      <c r="BR5" s="661"/>
      <c r="BS5" s="662">
        <v>393583</v>
      </c>
      <c r="BT5" s="662"/>
      <c r="BU5" s="662"/>
      <c r="BV5" s="662"/>
      <c r="BW5" s="662"/>
      <c r="BX5" s="662"/>
      <c r="BY5" s="662"/>
      <c r="BZ5" s="662"/>
      <c r="CA5" s="662"/>
      <c r="CB5" s="700"/>
      <c r="CD5" s="675" t="s">
        <v>211</v>
      </c>
      <c r="CE5" s="676"/>
      <c r="CF5" s="676"/>
      <c r="CG5" s="676"/>
      <c r="CH5" s="676"/>
      <c r="CI5" s="676"/>
      <c r="CJ5" s="676"/>
      <c r="CK5" s="676"/>
      <c r="CL5" s="676"/>
      <c r="CM5" s="676"/>
      <c r="CN5" s="676"/>
      <c r="CO5" s="676"/>
      <c r="CP5" s="676"/>
      <c r="CQ5" s="677"/>
      <c r="CR5" s="675" t="s">
        <v>217</v>
      </c>
      <c r="CS5" s="676"/>
      <c r="CT5" s="676"/>
      <c r="CU5" s="676"/>
      <c r="CV5" s="676"/>
      <c r="CW5" s="676"/>
      <c r="CX5" s="676"/>
      <c r="CY5" s="677"/>
      <c r="CZ5" s="675" t="s">
        <v>209</v>
      </c>
      <c r="DA5" s="676"/>
      <c r="DB5" s="676"/>
      <c r="DC5" s="677"/>
      <c r="DD5" s="675" t="s">
        <v>218</v>
      </c>
      <c r="DE5" s="676"/>
      <c r="DF5" s="676"/>
      <c r="DG5" s="676"/>
      <c r="DH5" s="676"/>
      <c r="DI5" s="676"/>
      <c r="DJ5" s="676"/>
      <c r="DK5" s="676"/>
      <c r="DL5" s="676"/>
      <c r="DM5" s="676"/>
      <c r="DN5" s="676"/>
      <c r="DO5" s="676"/>
      <c r="DP5" s="677"/>
      <c r="DQ5" s="675" t="s">
        <v>219</v>
      </c>
      <c r="DR5" s="676"/>
      <c r="DS5" s="676"/>
      <c r="DT5" s="676"/>
      <c r="DU5" s="676"/>
      <c r="DV5" s="676"/>
      <c r="DW5" s="676"/>
      <c r="DX5" s="676"/>
      <c r="DY5" s="676"/>
      <c r="DZ5" s="676"/>
      <c r="EA5" s="676"/>
      <c r="EB5" s="676"/>
      <c r="EC5" s="677"/>
    </row>
    <row r="6" spans="2:143" ht="11.25" customHeight="1" x14ac:dyDescent="0.2">
      <c r="B6" s="620" t="s">
        <v>220</v>
      </c>
      <c r="C6" s="621"/>
      <c r="D6" s="621"/>
      <c r="E6" s="621"/>
      <c r="F6" s="621"/>
      <c r="G6" s="621"/>
      <c r="H6" s="621"/>
      <c r="I6" s="621"/>
      <c r="J6" s="621"/>
      <c r="K6" s="621"/>
      <c r="L6" s="621"/>
      <c r="M6" s="621"/>
      <c r="N6" s="621"/>
      <c r="O6" s="621"/>
      <c r="P6" s="621"/>
      <c r="Q6" s="622"/>
      <c r="R6" s="623">
        <v>370931</v>
      </c>
      <c r="S6" s="624"/>
      <c r="T6" s="624"/>
      <c r="U6" s="624"/>
      <c r="V6" s="624"/>
      <c r="W6" s="624"/>
      <c r="X6" s="624"/>
      <c r="Y6" s="625"/>
      <c r="Z6" s="661">
        <v>0.7</v>
      </c>
      <c r="AA6" s="661"/>
      <c r="AB6" s="661"/>
      <c r="AC6" s="661"/>
      <c r="AD6" s="662">
        <v>370931</v>
      </c>
      <c r="AE6" s="662"/>
      <c r="AF6" s="662"/>
      <c r="AG6" s="662"/>
      <c r="AH6" s="662"/>
      <c r="AI6" s="662"/>
      <c r="AJ6" s="662"/>
      <c r="AK6" s="662"/>
      <c r="AL6" s="626">
        <v>1.3</v>
      </c>
      <c r="AM6" s="627"/>
      <c r="AN6" s="627"/>
      <c r="AO6" s="663"/>
      <c r="AP6" s="620" t="s">
        <v>221</v>
      </c>
      <c r="AQ6" s="621"/>
      <c r="AR6" s="621"/>
      <c r="AS6" s="621"/>
      <c r="AT6" s="621"/>
      <c r="AU6" s="621"/>
      <c r="AV6" s="621"/>
      <c r="AW6" s="621"/>
      <c r="AX6" s="621"/>
      <c r="AY6" s="621"/>
      <c r="AZ6" s="621"/>
      <c r="BA6" s="621"/>
      <c r="BB6" s="621"/>
      <c r="BC6" s="621"/>
      <c r="BD6" s="621"/>
      <c r="BE6" s="621"/>
      <c r="BF6" s="622"/>
      <c r="BG6" s="623">
        <v>18704950</v>
      </c>
      <c r="BH6" s="624"/>
      <c r="BI6" s="624"/>
      <c r="BJ6" s="624"/>
      <c r="BK6" s="624"/>
      <c r="BL6" s="624"/>
      <c r="BM6" s="624"/>
      <c r="BN6" s="625"/>
      <c r="BO6" s="661">
        <v>93.8</v>
      </c>
      <c r="BP6" s="661"/>
      <c r="BQ6" s="661"/>
      <c r="BR6" s="661"/>
      <c r="BS6" s="662">
        <v>393583</v>
      </c>
      <c r="BT6" s="662"/>
      <c r="BU6" s="662"/>
      <c r="BV6" s="662"/>
      <c r="BW6" s="662"/>
      <c r="BX6" s="662"/>
      <c r="BY6" s="662"/>
      <c r="BZ6" s="662"/>
      <c r="CA6" s="662"/>
      <c r="CB6" s="700"/>
      <c r="CD6" s="681" t="s">
        <v>222</v>
      </c>
      <c r="CE6" s="682"/>
      <c r="CF6" s="682"/>
      <c r="CG6" s="682"/>
      <c r="CH6" s="682"/>
      <c r="CI6" s="682"/>
      <c r="CJ6" s="682"/>
      <c r="CK6" s="682"/>
      <c r="CL6" s="682"/>
      <c r="CM6" s="682"/>
      <c r="CN6" s="682"/>
      <c r="CO6" s="682"/>
      <c r="CP6" s="682"/>
      <c r="CQ6" s="683"/>
      <c r="CR6" s="623">
        <v>341508</v>
      </c>
      <c r="CS6" s="624"/>
      <c r="CT6" s="624"/>
      <c r="CU6" s="624"/>
      <c r="CV6" s="624"/>
      <c r="CW6" s="624"/>
      <c r="CX6" s="624"/>
      <c r="CY6" s="625"/>
      <c r="CZ6" s="705">
        <v>0.6</v>
      </c>
      <c r="DA6" s="687"/>
      <c r="DB6" s="687"/>
      <c r="DC6" s="707"/>
      <c r="DD6" s="629" t="s">
        <v>122</v>
      </c>
      <c r="DE6" s="624"/>
      <c r="DF6" s="624"/>
      <c r="DG6" s="624"/>
      <c r="DH6" s="624"/>
      <c r="DI6" s="624"/>
      <c r="DJ6" s="624"/>
      <c r="DK6" s="624"/>
      <c r="DL6" s="624"/>
      <c r="DM6" s="624"/>
      <c r="DN6" s="624"/>
      <c r="DO6" s="624"/>
      <c r="DP6" s="625"/>
      <c r="DQ6" s="629">
        <v>341508</v>
      </c>
      <c r="DR6" s="624"/>
      <c r="DS6" s="624"/>
      <c r="DT6" s="624"/>
      <c r="DU6" s="624"/>
      <c r="DV6" s="624"/>
      <c r="DW6" s="624"/>
      <c r="DX6" s="624"/>
      <c r="DY6" s="624"/>
      <c r="DZ6" s="624"/>
      <c r="EA6" s="624"/>
      <c r="EB6" s="624"/>
      <c r="EC6" s="660"/>
    </row>
    <row r="7" spans="2:143" ht="11.25" customHeight="1" x14ac:dyDescent="0.2">
      <c r="B7" s="620" t="s">
        <v>223</v>
      </c>
      <c r="C7" s="621"/>
      <c r="D7" s="621"/>
      <c r="E7" s="621"/>
      <c r="F7" s="621"/>
      <c r="G7" s="621"/>
      <c r="H7" s="621"/>
      <c r="I7" s="621"/>
      <c r="J7" s="621"/>
      <c r="K7" s="621"/>
      <c r="L7" s="621"/>
      <c r="M7" s="621"/>
      <c r="N7" s="621"/>
      <c r="O7" s="621"/>
      <c r="P7" s="621"/>
      <c r="Q7" s="622"/>
      <c r="R7" s="623">
        <v>13676</v>
      </c>
      <c r="S7" s="624"/>
      <c r="T7" s="624"/>
      <c r="U7" s="624"/>
      <c r="V7" s="624"/>
      <c r="W7" s="624"/>
      <c r="X7" s="624"/>
      <c r="Y7" s="625"/>
      <c r="Z7" s="661">
        <v>0</v>
      </c>
      <c r="AA7" s="661"/>
      <c r="AB7" s="661"/>
      <c r="AC7" s="661"/>
      <c r="AD7" s="662">
        <v>13676</v>
      </c>
      <c r="AE7" s="662"/>
      <c r="AF7" s="662"/>
      <c r="AG7" s="662"/>
      <c r="AH7" s="662"/>
      <c r="AI7" s="662"/>
      <c r="AJ7" s="662"/>
      <c r="AK7" s="662"/>
      <c r="AL7" s="626">
        <v>0</v>
      </c>
      <c r="AM7" s="627"/>
      <c r="AN7" s="627"/>
      <c r="AO7" s="663"/>
      <c r="AP7" s="620" t="s">
        <v>224</v>
      </c>
      <c r="AQ7" s="621"/>
      <c r="AR7" s="621"/>
      <c r="AS7" s="621"/>
      <c r="AT7" s="621"/>
      <c r="AU7" s="621"/>
      <c r="AV7" s="621"/>
      <c r="AW7" s="621"/>
      <c r="AX7" s="621"/>
      <c r="AY7" s="621"/>
      <c r="AZ7" s="621"/>
      <c r="BA7" s="621"/>
      <c r="BB7" s="621"/>
      <c r="BC7" s="621"/>
      <c r="BD7" s="621"/>
      <c r="BE7" s="621"/>
      <c r="BF7" s="622"/>
      <c r="BG7" s="623">
        <v>7371515</v>
      </c>
      <c r="BH7" s="624"/>
      <c r="BI7" s="624"/>
      <c r="BJ7" s="624"/>
      <c r="BK7" s="624"/>
      <c r="BL7" s="624"/>
      <c r="BM7" s="624"/>
      <c r="BN7" s="625"/>
      <c r="BO7" s="661">
        <v>37</v>
      </c>
      <c r="BP7" s="661"/>
      <c r="BQ7" s="661"/>
      <c r="BR7" s="661"/>
      <c r="BS7" s="662">
        <v>393583</v>
      </c>
      <c r="BT7" s="662"/>
      <c r="BU7" s="662"/>
      <c r="BV7" s="662"/>
      <c r="BW7" s="662"/>
      <c r="BX7" s="662"/>
      <c r="BY7" s="662"/>
      <c r="BZ7" s="662"/>
      <c r="CA7" s="662"/>
      <c r="CB7" s="700"/>
      <c r="CD7" s="620" t="s">
        <v>225</v>
      </c>
      <c r="CE7" s="621"/>
      <c r="CF7" s="621"/>
      <c r="CG7" s="621"/>
      <c r="CH7" s="621"/>
      <c r="CI7" s="621"/>
      <c r="CJ7" s="621"/>
      <c r="CK7" s="621"/>
      <c r="CL7" s="621"/>
      <c r="CM7" s="621"/>
      <c r="CN7" s="621"/>
      <c r="CO7" s="621"/>
      <c r="CP7" s="621"/>
      <c r="CQ7" s="622"/>
      <c r="CR7" s="623">
        <v>5598849</v>
      </c>
      <c r="CS7" s="624"/>
      <c r="CT7" s="624"/>
      <c r="CU7" s="624"/>
      <c r="CV7" s="624"/>
      <c r="CW7" s="624"/>
      <c r="CX7" s="624"/>
      <c r="CY7" s="625"/>
      <c r="CZ7" s="661">
        <v>10.3</v>
      </c>
      <c r="DA7" s="661"/>
      <c r="DB7" s="661"/>
      <c r="DC7" s="661"/>
      <c r="DD7" s="629">
        <v>528971</v>
      </c>
      <c r="DE7" s="624"/>
      <c r="DF7" s="624"/>
      <c r="DG7" s="624"/>
      <c r="DH7" s="624"/>
      <c r="DI7" s="624"/>
      <c r="DJ7" s="624"/>
      <c r="DK7" s="624"/>
      <c r="DL7" s="624"/>
      <c r="DM7" s="624"/>
      <c r="DN7" s="624"/>
      <c r="DO7" s="624"/>
      <c r="DP7" s="625"/>
      <c r="DQ7" s="629">
        <v>4583264</v>
      </c>
      <c r="DR7" s="624"/>
      <c r="DS7" s="624"/>
      <c r="DT7" s="624"/>
      <c r="DU7" s="624"/>
      <c r="DV7" s="624"/>
      <c r="DW7" s="624"/>
      <c r="DX7" s="624"/>
      <c r="DY7" s="624"/>
      <c r="DZ7" s="624"/>
      <c r="EA7" s="624"/>
      <c r="EB7" s="624"/>
      <c r="EC7" s="660"/>
    </row>
    <row r="8" spans="2:143" ht="11.25" customHeight="1" x14ac:dyDescent="0.2">
      <c r="B8" s="620" t="s">
        <v>226</v>
      </c>
      <c r="C8" s="621"/>
      <c r="D8" s="621"/>
      <c r="E8" s="621"/>
      <c r="F8" s="621"/>
      <c r="G8" s="621"/>
      <c r="H8" s="621"/>
      <c r="I8" s="621"/>
      <c r="J8" s="621"/>
      <c r="K8" s="621"/>
      <c r="L8" s="621"/>
      <c r="M8" s="621"/>
      <c r="N8" s="621"/>
      <c r="O8" s="621"/>
      <c r="P8" s="621"/>
      <c r="Q8" s="622"/>
      <c r="R8" s="623">
        <v>130507</v>
      </c>
      <c r="S8" s="624"/>
      <c r="T8" s="624"/>
      <c r="U8" s="624"/>
      <c r="V8" s="624"/>
      <c r="W8" s="624"/>
      <c r="X8" s="624"/>
      <c r="Y8" s="625"/>
      <c r="Z8" s="661">
        <v>0.2</v>
      </c>
      <c r="AA8" s="661"/>
      <c r="AB8" s="661"/>
      <c r="AC8" s="661"/>
      <c r="AD8" s="662">
        <v>130507</v>
      </c>
      <c r="AE8" s="662"/>
      <c r="AF8" s="662"/>
      <c r="AG8" s="662"/>
      <c r="AH8" s="662"/>
      <c r="AI8" s="662"/>
      <c r="AJ8" s="662"/>
      <c r="AK8" s="662"/>
      <c r="AL8" s="626">
        <v>0.4</v>
      </c>
      <c r="AM8" s="627"/>
      <c r="AN8" s="627"/>
      <c r="AO8" s="663"/>
      <c r="AP8" s="620" t="s">
        <v>227</v>
      </c>
      <c r="AQ8" s="621"/>
      <c r="AR8" s="621"/>
      <c r="AS8" s="621"/>
      <c r="AT8" s="621"/>
      <c r="AU8" s="621"/>
      <c r="AV8" s="621"/>
      <c r="AW8" s="621"/>
      <c r="AX8" s="621"/>
      <c r="AY8" s="621"/>
      <c r="AZ8" s="621"/>
      <c r="BA8" s="621"/>
      <c r="BB8" s="621"/>
      <c r="BC8" s="621"/>
      <c r="BD8" s="621"/>
      <c r="BE8" s="621"/>
      <c r="BF8" s="622"/>
      <c r="BG8" s="623">
        <v>174512</v>
      </c>
      <c r="BH8" s="624"/>
      <c r="BI8" s="624"/>
      <c r="BJ8" s="624"/>
      <c r="BK8" s="624"/>
      <c r="BL8" s="624"/>
      <c r="BM8" s="624"/>
      <c r="BN8" s="625"/>
      <c r="BO8" s="661">
        <v>0.9</v>
      </c>
      <c r="BP8" s="661"/>
      <c r="BQ8" s="661"/>
      <c r="BR8" s="661"/>
      <c r="BS8" s="662" t="s">
        <v>122</v>
      </c>
      <c r="BT8" s="662"/>
      <c r="BU8" s="662"/>
      <c r="BV8" s="662"/>
      <c r="BW8" s="662"/>
      <c r="BX8" s="662"/>
      <c r="BY8" s="662"/>
      <c r="BZ8" s="662"/>
      <c r="CA8" s="662"/>
      <c r="CB8" s="700"/>
      <c r="CD8" s="620" t="s">
        <v>228</v>
      </c>
      <c r="CE8" s="621"/>
      <c r="CF8" s="621"/>
      <c r="CG8" s="621"/>
      <c r="CH8" s="621"/>
      <c r="CI8" s="621"/>
      <c r="CJ8" s="621"/>
      <c r="CK8" s="621"/>
      <c r="CL8" s="621"/>
      <c r="CM8" s="621"/>
      <c r="CN8" s="621"/>
      <c r="CO8" s="621"/>
      <c r="CP8" s="621"/>
      <c r="CQ8" s="622"/>
      <c r="CR8" s="623">
        <v>23055738</v>
      </c>
      <c r="CS8" s="624"/>
      <c r="CT8" s="624"/>
      <c r="CU8" s="624"/>
      <c r="CV8" s="624"/>
      <c r="CW8" s="624"/>
      <c r="CX8" s="624"/>
      <c r="CY8" s="625"/>
      <c r="CZ8" s="661">
        <v>42.3</v>
      </c>
      <c r="DA8" s="661"/>
      <c r="DB8" s="661"/>
      <c r="DC8" s="661"/>
      <c r="DD8" s="629">
        <v>137547</v>
      </c>
      <c r="DE8" s="624"/>
      <c r="DF8" s="624"/>
      <c r="DG8" s="624"/>
      <c r="DH8" s="624"/>
      <c r="DI8" s="624"/>
      <c r="DJ8" s="624"/>
      <c r="DK8" s="624"/>
      <c r="DL8" s="624"/>
      <c r="DM8" s="624"/>
      <c r="DN8" s="624"/>
      <c r="DO8" s="624"/>
      <c r="DP8" s="625"/>
      <c r="DQ8" s="629">
        <v>12069043</v>
      </c>
      <c r="DR8" s="624"/>
      <c r="DS8" s="624"/>
      <c r="DT8" s="624"/>
      <c r="DU8" s="624"/>
      <c r="DV8" s="624"/>
      <c r="DW8" s="624"/>
      <c r="DX8" s="624"/>
      <c r="DY8" s="624"/>
      <c r="DZ8" s="624"/>
      <c r="EA8" s="624"/>
      <c r="EB8" s="624"/>
      <c r="EC8" s="660"/>
    </row>
    <row r="9" spans="2:143" ht="11.25" customHeight="1" x14ac:dyDescent="0.2">
      <c r="B9" s="620" t="s">
        <v>229</v>
      </c>
      <c r="C9" s="621"/>
      <c r="D9" s="621"/>
      <c r="E9" s="621"/>
      <c r="F9" s="621"/>
      <c r="G9" s="621"/>
      <c r="H9" s="621"/>
      <c r="I9" s="621"/>
      <c r="J9" s="621"/>
      <c r="K9" s="621"/>
      <c r="L9" s="621"/>
      <c r="M9" s="621"/>
      <c r="N9" s="621"/>
      <c r="O9" s="621"/>
      <c r="P9" s="621"/>
      <c r="Q9" s="622"/>
      <c r="R9" s="623">
        <v>194004</v>
      </c>
      <c r="S9" s="624"/>
      <c r="T9" s="624"/>
      <c r="U9" s="624"/>
      <c r="V9" s="624"/>
      <c r="W9" s="624"/>
      <c r="X9" s="624"/>
      <c r="Y9" s="625"/>
      <c r="Z9" s="661">
        <v>0.3</v>
      </c>
      <c r="AA9" s="661"/>
      <c r="AB9" s="661"/>
      <c r="AC9" s="661"/>
      <c r="AD9" s="662">
        <v>194004</v>
      </c>
      <c r="AE9" s="662"/>
      <c r="AF9" s="662"/>
      <c r="AG9" s="662"/>
      <c r="AH9" s="662"/>
      <c r="AI9" s="662"/>
      <c r="AJ9" s="662"/>
      <c r="AK9" s="662"/>
      <c r="AL9" s="626">
        <v>0.7</v>
      </c>
      <c r="AM9" s="627"/>
      <c r="AN9" s="627"/>
      <c r="AO9" s="663"/>
      <c r="AP9" s="620" t="s">
        <v>230</v>
      </c>
      <c r="AQ9" s="621"/>
      <c r="AR9" s="621"/>
      <c r="AS9" s="621"/>
      <c r="AT9" s="621"/>
      <c r="AU9" s="621"/>
      <c r="AV9" s="621"/>
      <c r="AW9" s="621"/>
      <c r="AX9" s="621"/>
      <c r="AY9" s="621"/>
      <c r="AZ9" s="621"/>
      <c r="BA9" s="621"/>
      <c r="BB9" s="621"/>
      <c r="BC9" s="621"/>
      <c r="BD9" s="621"/>
      <c r="BE9" s="621"/>
      <c r="BF9" s="622"/>
      <c r="BG9" s="623">
        <v>5451462</v>
      </c>
      <c r="BH9" s="624"/>
      <c r="BI9" s="624"/>
      <c r="BJ9" s="624"/>
      <c r="BK9" s="624"/>
      <c r="BL9" s="624"/>
      <c r="BM9" s="624"/>
      <c r="BN9" s="625"/>
      <c r="BO9" s="661">
        <v>27.3</v>
      </c>
      <c r="BP9" s="661"/>
      <c r="BQ9" s="661"/>
      <c r="BR9" s="661"/>
      <c r="BS9" s="662" t="s">
        <v>122</v>
      </c>
      <c r="BT9" s="662"/>
      <c r="BU9" s="662"/>
      <c r="BV9" s="662"/>
      <c r="BW9" s="662"/>
      <c r="BX9" s="662"/>
      <c r="BY9" s="662"/>
      <c r="BZ9" s="662"/>
      <c r="CA9" s="662"/>
      <c r="CB9" s="700"/>
      <c r="CD9" s="620" t="s">
        <v>231</v>
      </c>
      <c r="CE9" s="621"/>
      <c r="CF9" s="621"/>
      <c r="CG9" s="621"/>
      <c r="CH9" s="621"/>
      <c r="CI9" s="621"/>
      <c r="CJ9" s="621"/>
      <c r="CK9" s="621"/>
      <c r="CL9" s="621"/>
      <c r="CM9" s="621"/>
      <c r="CN9" s="621"/>
      <c r="CO9" s="621"/>
      <c r="CP9" s="621"/>
      <c r="CQ9" s="622"/>
      <c r="CR9" s="623">
        <v>3356993</v>
      </c>
      <c r="CS9" s="624"/>
      <c r="CT9" s="624"/>
      <c r="CU9" s="624"/>
      <c r="CV9" s="624"/>
      <c r="CW9" s="624"/>
      <c r="CX9" s="624"/>
      <c r="CY9" s="625"/>
      <c r="CZ9" s="661">
        <v>6.2</v>
      </c>
      <c r="DA9" s="661"/>
      <c r="DB9" s="661"/>
      <c r="DC9" s="661"/>
      <c r="DD9" s="629">
        <v>845385</v>
      </c>
      <c r="DE9" s="624"/>
      <c r="DF9" s="624"/>
      <c r="DG9" s="624"/>
      <c r="DH9" s="624"/>
      <c r="DI9" s="624"/>
      <c r="DJ9" s="624"/>
      <c r="DK9" s="624"/>
      <c r="DL9" s="624"/>
      <c r="DM9" s="624"/>
      <c r="DN9" s="624"/>
      <c r="DO9" s="624"/>
      <c r="DP9" s="625"/>
      <c r="DQ9" s="629">
        <v>2327825</v>
      </c>
      <c r="DR9" s="624"/>
      <c r="DS9" s="624"/>
      <c r="DT9" s="624"/>
      <c r="DU9" s="624"/>
      <c r="DV9" s="624"/>
      <c r="DW9" s="624"/>
      <c r="DX9" s="624"/>
      <c r="DY9" s="624"/>
      <c r="DZ9" s="624"/>
      <c r="EA9" s="624"/>
      <c r="EB9" s="624"/>
      <c r="EC9" s="660"/>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61" t="s">
        <v>122</v>
      </c>
      <c r="AA10" s="661"/>
      <c r="AB10" s="661"/>
      <c r="AC10" s="661"/>
      <c r="AD10" s="662" t="s">
        <v>122</v>
      </c>
      <c r="AE10" s="662"/>
      <c r="AF10" s="662"/>
      <c r="AG10" s="662"/>
      <c r="AH10" s="662"/>
      <c r="AI10" s="662"/>
      <c r="AJ10" s="662"/>
      <c r="AK10" s="662"/>
      <c r="AL10" s="626" t="s">
        <v>122</v>
      </c>
      <c r="AM10" s="627"/>
      <c r="AN10" s="627"/>
      <c r="AO10" s="663"/>
      <c r="AP10" s="620" t="s">
        <v>233</v>
      </c>
      <c r="AQ10" s="621"/>
      <c r="AR10" s="621"/>
      <c r="AS10" s="621"/>
      <c r="AT10" s="621"/>
      <c r="AU10" s="621"/>
      <c r="AV10" s="621"/>
      <c r="AW10" s="621"/>
      <c r="AX10" s="621"/>
      <c r="AY10" s="621"/>
      <c r="AZ10" s="621"/>
      <c r="BA10" s="621"/>
      <c r="BB10" s="621"/>
      <c r="BC10" s="621"/>
      <c r="BD10" s="621"/>
      <c r="BE10" s="621"/>
      <c r="BF10" s="622"/>
      <c r="BG10" s="623">
        <v>369292</v>
      </c>
      <c r="BH10" s="624"/>
      <c r="BI10" s="624"/>
      <c r="BJ10" s="624"/>
      <c r="BK10" s="624"/>
      <c r="BL10" s="624"/>
      <c r="BM10" s="624"/>
      <c r="BN10" s="625"/>
      <c r="BO10" s="661">
        <v>1.9</v>
      </c>
      <c r="BP10" s="661"/>
      <c r="BQ10" s="661"/>
      <c r="BR10" s="661"/>
      <c r="BS10" s="662" t="s">
        <v>122</v>
      </c>
      <c r="BT10" s="662"/>
      <c r="BU10" s="662"/>
      <c r="BV10" s="662"/>
      <c r="BW10" s="662"/>
      <c r="BX10" s="662"/>
      <c r="BY10" s="662"/>
      <c r="BZ10" s="662"/>
      <c r="CA10" s="662"/>
      <c r="CB10" s="700"/>
      <c r="CD10" s="620" t="s">
        <v>234</v>
      </c>
      <c r="CE10" s="621"/>
      <c r="CF10" s="621"/>
      <c r="CG10" s="621"/>
      <c r="CH10" s="621"/>
      <c r="CI10" s="621"/>
      <c r="CJ10" s="621"/>
      <c r="CK10" s="621"/>
      <c r="CL10" s="621"/>
      <c r="CM10" s="621"/>
      <c r="CN10" s="621"/>
      <c r="CO10" s="621"/>
      <c r="CP10" s="621"/>
      <c r="CQ10" s="622"/>
      <c r="CR10" s="623">
        <v>331651</v>
      </c>
      <c r="CS10" s="624"/>
      <c r="CT10" s="624"/>
      <c r="CU10" s="624"/>
      <c r="CV10" s="624"/>
      <c r="CW10" s="624"/>
      <c r="CX10" s="624"/>
      <c r="CY10" s="625"/>
      <c r="CZ10" s="661">
        <v>0.6</v>
      </c>
      <c r="DA10" s="661"/>
      <c r="DB10" s="661"/>
      <c r="DC10" s="661"/>
      <c r="DD10" s="629" t="s">
        <v>122</v>
      </c>
      <c r="DE10" s="624"/>
      <c r="DF10" s="624"/>
      <c r="DG10" s="624"/>
      <c r="DH10" s="624"/>
      <c r="DI10" s="624"/>
      <c r="DJ10" s="624"/>
      <c r="DK10" s="624"/>
      <c r="DL10" s="624"/>
      <c r="DM10" s="624"/>
      <c r="DN10" s="624"/>
      <c r="DO10" s="624"/>
      <c r="DP10" s="625"/>
      <c r="DQ10" s="629">
        <v>33581</v>
      </c>
      <c r="DR10" s="624"/>
      <c r="DS10" s="624"/>
      <c r="DT10" s="624"/>
      <c r="DU10" s="624"/>
      <c r="DV10" s="624"/>
      <c r="DW10" s="624"/>
      <c r="DX10" s="624"/>
      <c r="DY10" s="624"/>
      <c r="DZ10" s="624"/>
      <c r="EA10" s="624"/>
      <c r="EB10" s="624"/>
      <c r="EC10" s="660"/>
    </row>
    <row r="11" spans="2:143" ht="11.25" customHeight="1" x14ac:dyDescent="0.2">
      <c r="B11" s="620" t="s">
        <v>235</v>
      </c>
      <c r="C11" s="621"/>
      <c r="D11" s="621"/>
      <c r="E11" s="621"/>
      <c r="F11" s="621"/>
      <c r="G11" s="621"/>
      <c r="H11" s="621"/>
      <c r="I11" s="621"/>
      <c r="J11" s="621"/>
      <c r="K11" s="621"/>
      <c r="L11" s="621"/>
      <c r="M11" s="621"/>
      <c r="N11" s="621"/>
      <c r="O11" s="621"/>
      <c r="P11" s="621"/>
      <c r="Q11" s="622"/>
      <c r="R11" s="623">
        <v>3182481</v>
      </c>
      <c r="S11" s="624"/>
      <c r="T11" s="624"/>
      <c r="U11" s="624"/>
      <c r="V11" s="624"/>
      <c r="W11" s="624"/>
      <c r="X11" s="624"/>
      <c r="Y11" s="625"/>
      <c r="Z11" s="626">
        <v>5.7</v>
      </c>
      <c r="AA11" s="627"/>
      <c r="AB11" s="627"/>
      <c r="AC11" s="628"/>
      <c r="AD11" s="629">
        <v>3182481</v>
      </c>
      <c r="AE11" s="624"/>
      <c r="AF11" s="624"/>
      <c r="AG11" s="624"/>
      <c r="AH11" s="624"/>
      <c r="AI11" s="624"/>
      <c r="AJ11" s="624"/>
      <c r="AK11" s="625"/>
      <c r="AL11" s="626">
        <v>10.9</v>
      </c>
      <c r="AM11" s="627"/>
      <c r="AN11" s="627"/>
      <c r="AO11" s="663"/>
      <c r="AP11" s="620" t="s">
        <v>236</v>
      </c>
      <c r="AQ11" s="621"/>
      <c r="AR11" s="621"/>
      <c r="AS11" s="621"/>
      <c r="AT11" s="621"/>
      <c r="AU11" s="621"/>
      <c r="AV11" s="621"/>
      <c r="AW11" s="621"/>
      <c r="AX11" s="621"/>
      <c r="AY11" s="621"/>
      <c r="AZ11" s="621"/>
      <c r="BA11" s="621"/>
      <c r="BB11" s="621"/>
      <c r="BC11" s="621"/>
      <c r="BD11" s="621"/>
      <c r="BE11" s="621"/>
      <c r="BF11" s="622"/>
      <c r="BG11" s="623">
        <v>1376249</v>
      </c>
      <c r="BH11" s="624"/>
      <c r="BI11" s="624"/>
      <c r="BJ11" s="624"/>
      <c r="BK11" s="624"/>
      <c r="BL11" s="624"/>
      <c r="BM11" s="624"/>
      <c r="BN11" s="625"/>
      <c r="BO11" s="661">
        <v>6.9</v>
      </c>
      <c r="BP11" s="661"/>
      <c r="BQ11" s="661"/>
      <c r="BR11" s="661"/>
      <c r="BS11" s="662">
        <v>393583</v>
      </c>
      <c r="BT11" s="662"/>
      <c r="BU11" s="662"/>
      <c r="BV11" s="662"/>
      <c r="BW11" s="662"/>
      <c r="BX11" s="662"/>
      <c r="BY11" s="662"/>
      <c r="BZ11" s="662"/>
      <c r="CA11" s="662"/>
      <c r="CB11" s="700"/>
      <c r="CD11" s="620" t="s">
        <v>237</v>
      </c>
      <c r="CE11" s="621"/>
      <c r="CF11" s="621"/>
      <c r="CG11" s="621"/>
      <c r="CH11" s="621"/>
      <c r="CI11" s="621"/>
      <c r="CJ11" s="621"/>
      <c r="CK11" s="621"/>
      <c r="CL11" s="621"/>
      <c r="CM11" s="621"/>
      <c r="CN11" s="621"/>
      <c r="CO11" s="621"/>
      <c r="CP11" s="621"/>
      <c r="CQ11" s="622"/>
      <c r="CR11" s="623">
        <v>921806</v>
      </c>
      <c r="CS11" s="624"/>
      <c r="CT11" s="624"/>
      <c r="CU11" s="624"/>
      <c r="CV11" s="624"/>
      <c r="CW11" s="624"/>
      <c r="CX11" s="624"/>
      <c r="CY11" s="625"/>
      <c r="CZ11" s="661">
        <v>1.7</v>
      </c>
      <c r="DA11" s="661"/>
      <c r="DB11" s="661"/>
      <c r="DC11" s="661"/>
      <c r="DD11" s="629">
        <v>500235</v>
      </c>
      <c r="DE11" s="624"/>
      <c r="DF11" s="624"/>
      <c r="DG11" s="624"/>
      <c r="DH11" s="624"/>
      <c r="DI11" s="624"/>
      <c r="DJ11" s="624"/>
      <c r="DK11" s="624"/>
      <c r="DL11" s="624"/>
      <c r="DM11" s="624"/>
      <c r="DN11" s="624"/>
      <c r="DO11" s="624"/>
      <c r="DP11" s="625"/>
      <c r="DQ11" s="629">
        <v>495113</v>
      </c>
      <c r="DR11" s="624"/>
      <c r="DS11" s="624"/>
      <c r="DT11" s="624"/>
      <c r="DU11" s="624"/>
      <c r="DV11" s="624"/>
      <c r="DW11" s="624"/>
      <c r="DX11" s="624"/>
      <c r="DY11" s="624"/>
      <c r="DZ11" s="624"/>
      <c r="EA11" s="624"/>
      <c r="EB11" s="624"/>
      <c r="EC11" s="660"/>
    </row>
    <row r="12" spans="2:143" ht="11.25" customHeight="1" x14ac:dyDescent="0.2">
      <c r="B12" s="620" t="s">
        <v>238</v>
      </c>
      <c r="C12" s="621"/>
      <c r="D12" s="621"/>
      <c r="E12" s="621"/>
      <c r="F12" s="621"/>
      <c r="G12" s="621"/>
      <c r="H12" s="621"/>
      <c r="I12" s="621"/>
      <c r="J12" s="621"/>
      <c r="K12" s="621"/>
      <c r="L12" s="621"/>
      <c r="M12" s="621"/>
      <c r="N12" s="621"/>
      <c r="O12" s="621"/>
      <c r="P12" s="621"/>
      <c r="Q12" s="622"/>
      <c r="R12" s="623">
        <v>31349</v>
      </c>
      <c r="S12" s="624"/>
      <c r="T12" s="624"/>
      <c r="U12" s="624"/>
      <c r="V12" s="624"/>
      <c r="W12" s="624"/>
      <c r="X12" s="624"/>
      <c r="Y12" s="625"/>
      <c r="Z12" s="661">
        <v>0.1</v>
      </c>
      <c r="AA12" s="661"/>
      <c r="AB12" s="661"/>
      <c r="AC12" s="661"/>
      <c r="AD12" s="662">
        <v>31349</v>
      </c>
      <c r="AE12" s="662"/>
      <c r="AF12" s="662"/>
      <c r="AG12" s="662"/>
      <c r="AH12" s="662"/>
      <c r="AI12" s="662"/>
      <c r="AJ12" s="662"/>
      <c r="AK12" s="662"/>
      <c r="AL12" s="626">
        <v>0.1</v>
      </c>
      <c r="AM12" s="627"/>
      <c r="AN12" s="627"/>
      <c r="AO12" s="663"/>
      <c r="AP12" s="620" t="s">
        <v>239</v>
      </c>
      <c r="AQ12" s="621"/>
      <c r="AR12" s="621"/>
      <c r="AS12" s="621"/>
      <c r="AT12" s="621"/>
      <c r="AU12" s="621"/>
      <c r="AV12" s="621"/>
      <c r="AW12" s="621"/>
      <c r="AX12" s="621"/>
      <c r="AY12" s="621"/>
      <c r="AZ12" s="621"/>
      <c r="BA12" s="621"/>
      <c r="BB12" s="621"/>
      <c r="BC12" s="621"/>
      <c r="BD12" s="621"/>
      <c r="BE12" s="621"/>
      <c r="BF12" s="622"/>
      <c r="BG12" s="623">
        <v>10025584</v>
      </c>
      <c r="BH12" s="624"/>
      <c r="BI12" s="624"/>
      <c r="BJ12" s="624"/>
      <c r="BK12" s="624"/>
      <c r="BL12" s="624"/>
      <c r="BM12" s="624"/>
      <c r="BN12" s="625"/>
      <c r="BO12" s="661">
        <v>50.3</v>
      </c>
      <c r="BP12" s="661"/>
      <c r="BQ12" s="661"/>
      <c r="BR12" s="661"/>
      <c r="BS12" s="662" t="s">
        <v>122</v>
      </c>
      <c r="BT12" s="662"/>
      <c r="BU12" s="662"/>
      <c r="BV12" s="662"/>
      <c r="BW12" s="662"/>
      <c r="BX12" s="662"/>
      <c r="BY12" s="662"/>
      <c r="BZ12" s="662"/>
      <c r="CA12" s="662"/>
      <c r="CB12" s="700"/>
      <c r="CD12" s="620" t="s">
        <v>240</v>
      </c>
      <c r="CE12" s="621"/>
      <c r="CF12" s="621"/>
      <c r="CG12" s="621"/>
      <c r="CH12" s="621"/>
      <c r="CI12" s="621"/>
      <c r="CJ12" s="621"/>
      <c r="CK12" s="621"/>
      <c r="CL12" s="621"/>
      <c r="CM12" s="621"/>
      <c r="CN12" s="621"/>
      <c r="CO12" s="621"/>
      <c r="CP12" s="621"/>
      <c r="CQ12" s="622"/>
      <c r="CR12" s="623">
        <v>1816226</v>
      </c>
      <c r="CS12" s="624"/>
      <c r="CT12" s="624"/>
      <c r="CU12" s="624"/>
      <c r="CV12" s="624"/>
      <c r="CW12" s="624"/>
      <c r="CX12" s="624"/>
      <c r="CY12" s="625"/>
      <c r="CZ12" s="661">
        <v>3.3</v>
      </c>
      <c r="DA12" s="661"/>
      <c r="DB12" s="661"/>
      <c r="DC12" s="661"/>
      <c r="DD12" s="629">
        <v>39397</v>
      </c>
      <c r="DE12" s="624"/>
      <c r="DF12" s="624"/>
      <c r="DG12" s="624"/>
      <c r="DH12" s="624"/>
      <c r="DI12" s="624"/>
      <c r="DJ12" s="624"/>
      <c r="DK12" s="624"/>
      <c r="DL12" s="624"/>
      <c r="DM12" s="624"/>
      <c r="DN12" s="624"/>
      <c r="DO12" s="624"/>
      <c r="DP12" s="625"/>
      <c r="DQ12" s="629">
        <v>1168497</v>
      </c>
      <c r="DR12" s="624"/>
      <c r="DS12" s="624"/>
      <c r="DT12" s="624"/>
      <c r="DU12" s="624"/>
      <c r="DV12" s="624"/>
      <c r="DW12" s="624"/>
      <c r="DX12" s="624"/>
      <c r="DY12" s="624"/>
      <c r="DZ12" s="624"/>
      <c r="EA12" s="624"/>
      <c r="EB12" s="624"/>
      <c r="EC12" s="660"/>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61" t="s">
        <v>122</v>
      </c>
      <c r="AA13" s="661"/>
      <c r="AB13" s="661"/>
      <c r="AC13" s="661"/>
      <c r="AD13" s="662" t="s">
        <v>122</v>
      </c>
      <c r="AE13" s="662"/>
      <c r="AF13" s="662"/>
      <c r="AG13" s="662"/>
      <c r="AH13" s="662"/>
      <c r="AI13" s="662"/>
      <c r="AJ13" s="662"/>
      <c r="AK13" s="662"/>
      <c r="AL13" s="626" t="s">
        <v>122</v>
      </c>
      <c r="AM13" s="627"/>
      <c r="AN13" s="627"/>
      <c r="AO13" s="663"/>
      <c r="AP13" s="620" t="s">
        <v>242</v>
      </c>
      <c r="AQ13" s="621"/>
      <c r="AR13" s="621"/>
      <c r="AS13" s="621"/>
      <c r="AT13" s="621"/>
      <c r="AU13" s="621"/>
      <c r="AV13" s="621"/>
      <c r="AW13" s="621"/>
      <c r="AX13" s="621"/>
      <c r="AY13" s="621"/>
      <c r="AZ13" s="621"/>
      <c r="BA13" s="621"/>
      <c r="BB13" s="621"/>
      <c r="BC13" s="621"/>
      <c r="BD13" s="621"/>
      <c r="BE13" s="621"/>
      <c r="BF13" s="622"/>
      <c r="BG13" s="623">
        <v>10014722</v>
      </c>
      <c r="BH13" s="624"/>
      <c r="BI13" s="624"/>
      <c r="BJ13" s="624"/>
      <c r="BK13" s="624"/>
      <c r="BL13" s="624"/>
      <c r="BM13" s="624"/>
      <c r="BN13" s="625"/>
      <c r="BO13" s="661">
        <v>50.2</v>
      </c>
      <c r="BP13" s="661"/>
      <c r="BQ13" s="661"/>
      <c r="BR13" s="661"/>
      <c r="BS13" s="662" t="s">
        <v>122</v>
      </c>
      <c r="BT13" s="662"/>
      <c r="BU13" s="662"/>
      <c r="BV13" s="662"/>
      <c r="BW13" s="662"/>
      <c r="BX13" s="662"/>
      <c r="BY13" s="662"/>
      <c r="BZ13" s="662"/>
      <c r="CA13" s="662"/>
      <c r="CB13" s="700"/>
      <c r="CD13" s="620" t="s">
        <v>243</v>
      </c>
      <c r="CE13" s="621"/>
      <c r="CF13" s="621"/>
      <c r="CG13" s="621"/>
      <c r="CH13" s="621"/>
      <c r="CI13" s="621"/>
      <c r="CJ13" s="621"/>
      <c r="CK13" s="621"/>
      <c r="CL13" s="621"/>
      <c r="CM13" s="621"/>
      <c r="CN13" s="621"/>
      <c r="CO13" s="621"/>
      <c r="CP13" s="621"/>
      <c r="CQ13" s="622"/>
      <c r="CR13" s="623">
        <v>5767580</v>
      </c>
      <c r="CS13" s="624"/>
      <c r="CT13" s="624"/>
      <c r="CU13" s="624"/>
      <c r="CV13" s="624"/>
      <c r="CW13" s="624"/>
      <c r="CX13" s="624"/>
      <c r="CY13" s="625"/>
      <c r="CZ13" s="661">
        <v>10.6</v>
      </c>
      <c r="DA13" s="661"/>
      <c r="DB13" s="661"/>
      <c r="DC13" s="661"/>
      <c r="DD13" s="629">
        <v>2933758</v>
      </c>
      <c r="DE13" s="624"/>
      <c r="DF13" s="624"/>
      <c r="DG13" s="624"/>
      <c r="DH13" s="624"/>
      <c r="DI13" s="624"/>
      <c r="DJ13" s="624"/>
      <c r="DK13" s="624"/>
      <c r="DL13" s="624"/>
      <c r="DM13" s="624"/>
      <c r="DN13" s="624"/>
      <c r="DO13" s="624"/>
      <c r="DP13" s="625"/>
      <c r="DQ13" s="629">
        <v>3485675</v>
      </c>
      <c r="DR13" s="624"/>
      <c r="DS13" s="624"/>
      <c r="DT13" s="624"/>
      <c r="DU13" s="624"/>
      <c r="DV13" s="624"/>
      <c r="DW13" s="624"/>
      <c r="DX13" s="624"/>
      <c r="DY13" s="624"/>
      <c r="DZ13" s="624"/>
      <c r="EA13" s="624"/>
      <c r="EB13" s="624"/>
      <c r="EC13" s="660"/>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61" t="s">
        <v>122</v>
      </c>
      <c r="AA14" s="661"/>
      <c r="AB14" s="661"/>
      <c r="AC14" s="661"/>
      <c r="AD14" s="662" t="s">
        <v>122</v>
      </c>
      <c r="AE14" s="662"/>
      <c r="AF14" s="662"/>
      <c r="AG14" s="662"/>
      <c r="AH14" s="662"/>
      <c r="AI14" s="662"/>
      <c r="AJ14" s="662"/>
      <c r="AK14" s="662"/>
      <c r="AL14" s="626" t="s">
        <v>122</v>
      </c>
      <c r="AM14" s="627"/>
      <c r="AN14" s="627"/>
      <c r="AO14" s="663"/>
      <c r="AP14" s="620" t="s">
        <v>245</v>
      </c>
      <c r="AQ14" s="621"/>
      <c r="AR14" s="621"/>
      <c r="AS14" s="621"/>
      <c r="AT14" s="621"/>
      <c r="AU14" s="621"/>
      <c r="AV14" s="621"/>
      <c r="AW14" s="621"/>
      <c r="AX14" s="621"/>
      <c r="AY14" s="621"/>
      <c r="AZ14" s="621"/>
      <c r="BA14" s="621"/>
      <c r="BB14" s="621"/>
      <c r="BC14" s="621"/>
      <c r="BD14" s="621"/>
      <c r="BE14" s="621"/>
      <c r="BF14" s="622"/>
      <c r="BG14" s="623">
        <v>464683</v>
      </c>
      <c r="BH14" s="624"/>
      <c r="BI14" s="624"/>
      <c r="BJ14" s="624"/>
      <c r="BK14" s="624"/>
      <c r="BL14" s="624"/>
      <c r="BM14" s="624"/>
      <c r="BN14" s="625"/>
      <c r="BO14" s="661">
        <v>2.2999999999999998</v>
      </c>
      <c r="BP14" s="661"/>
      <c r="BQ14" s="661"/>
      <c r="BR14" s="661"/>
      <c r="BS14" s="662" t="s">
        <v>122</v>
      </c>
      <c r="BT14" s="662"/>
      <c r="BU14" s="662"/>
      <c r="BV14" s="662"/>
      <c r="BW14" s="662"/>
      <c r="BX14" s="662"/>
      <c r="BY14" s="662"/>
      <c r="BZ14" s="662"/>
      <c r="CA14" s="662"/>
      <c r="CB14" s="700"/>
      <c r="CD14" s="620" t="s">
        <v>246</v>
      </c>
      <c r="CE14" s="621"/>
      <c r="CF14" s="621"/>
      <c r="CG14" s="621"/>
      <c r="CH14" s="621"/>
      <c r="CI14" s="621"/>
      <c r="CJ14" s="621"/>
      <c r="CK14" s="621"/>
      <c r="CL14" s="621"/>
      <c r="CM14" s="621"/>
      <c r="CN14" s="621"/>
      <c r="CO14" s="621"/>
      <c r="CP14" s="621"/>
      <c r="CQ14" s="622"/>
      <c r="CR14" s="623">
        <v>1933085</v>
      </c>
      <c r="CS14" s="624"/>
      <c r="CT14" s="624"/>
      <c r="CU14" s="624"/>
      <c r="CV14" s="624"/>
      <c r="CW14" s="624"/>
      <c r="CX14" s="624"/>
      <c r="CY14" s="625"/>
      <c r="CZ14" s="661">
        <v>3.5</v>
      </c>
      <c r="DA14" s="661"/>
      <c r="DB14" s="661"/>
      <c r="DC14" s="661"/>
      <c r="DD14" s="629">
        <v>409944</v>
      </c>
      <c r="DE14" s="624"/>
      <c r="DF14" s="624"/>
      <c r="DG14" s="624"/>
      <c r="DH14" s="624"/>
      <c r="DI14" s="624"/>
      <c r="DJ14" s="624"/>
      <c r="DK14" s="624"/>
      <c r="DL14" s="624"/>
      <c r="DM14" s="624"/>
      <c r="DN14" s="624"/>
      <c r="DO14" s="624"/>
      <c r="DP14" s="625"/>
      <c r="DQ14" s="629">
        <v>1472576</v>
      </c>
      <c r="DR14" s="624"/>
      <c r="DS14" s="624"/>
      <c r="DT14" s="624"/>
      <c r="DU14" s="624"/>
      <c r="DV14" s="624"/>
      <c r="DW14" s="624"/>
      <c r="DX14" s="624"/>
      <c r="DY14" s="624"/>
      <c r="DZ14" s="624"/>
      <c r="EA14" s="624"/>
      <c r="EB14" s="624"/>
      <c r="EC14" s="660"/>
    </row>
    <row r="15" spans="2:143" ht="11.25" customHeight="1" x14ac:dyDescent="0.2">
      <c r="B15" s="620" t="s">
        <v>247</v>
      </c>
      <c r="C15" s="621"/>
      <c r="D15" s="621"/>
      <c r="E15" s="621"/>
      <c r="F15" s="621"/>
      <c r="G15" s="621"/>
      <c r="H15" s="621"/>
      <c r="I15" s="621"/>
      <c r="J15" s="621"/>
      <c r="K15" s="621"/>
      <c r="L15" s="621"/>
      <c r="M15" s="621"/>
      <c r="N15" s="621"/>
      <c r="O15" s="621"/>
      <c r="P15" s="621"/>
      <c r="Q15" s="622"/>
      <c r="R15" s="623">
        <v>33184</v>
      </c>
      <c r="S15" s="624"/>
      <c r="T15" s="624"/>
      <c r="U15" s="624"/>
      <c r="V15" s="624"/>
      <c r="W15" s="624"/>
      <c r="X15" s="624"/>
      <c r="Y15" s="625"/>
      <c r="Z15" s="661">
        <v>0.1</v>
      </c>
      <c r="AA15" s="661"/>
      <c r="AB15" s="661"/>
      <c r="AC15" s="661"/>
      <c r="AD15" s="662">
        <v>33184</v>
      </c>
      <c r="AE15" s="662"/>
      <c r="AF15" s="662"/>
      <c r="AG15" s="662"/>
      <c r="AH15" s="662"/>
      <c r="AI15" s="662"/>
      <c r="AJ15" s="662"/>
      <c r="AK15" s="662"/>
      <c r="AL15" s="626">
        <v>0.1</v>
      </c>
      <c r="AM15" s="627"/>
      <c r="AN15" s="627"/>
      <c r="AO15" s="663"/>
      <c r="AP15" s="620" t="s">
        <v>248</v>
      </c>
      <c r="AQ15" s="621"/>
      <c r="AR15" s="621"/>
      <c r="AS15" s="621"/>
      <c r="AT15" s="621"/>
      <c r="AU15" s="621"/>
      <c r="AV15" s="621"/>
      <c r="AW15" s="621"/>
      <c r="AX15" s="621"/>
      <c r="AY15" s="621"/>
      <c r="AZ15" s="621"/>
      <c r="BA15" s="621"/>
      <c r="BB15" s="621"/>
      <c r="BC15" s="621"/>
      <c r="BD15" s="621"/>
      <c r="BE15" s="621"/>
      <c r="BF15" s="622"/>
      <c r="BG15" s="623">
        <v>843168</v>
      </c>
      <c r="BH15" s="624"/>
      <c r="BI15" s="624"/>
      <c r="BJ15" s="624"/>
      <c r="BK15" s="624"/>
      <c r="BL15" s="624"/>
      <c r="BM15" s="624"/>
      <c r="BN15" s="625"/>
      <c r="BO15" s="661">
        <v>4.2</v>
      </c>
      <c r="BP15" s="661"/>
      <c r="BQ15" s="661"/>
      <c r="BR15" s="661"/>
      <c r="BS15" s="662" t="s">
        <v>122</v>
      </c>
      <c r="BT15" s="662"/>
      <c r="BU15" s="662"/>
      <c r="BV15" s="662"/>
      <c r="BW15" s="662"/>
      <c r="BX15" s="662"/>
      <c r="BY15" s="662"/>
      <c r="BZ15" s="662"/>
      <c r="CA15" s="662"/>
      <c r="CB15" s="700"/>
      <c r="CD15" s="620" t="s">
        <v>249</v>
      </c>
      <c r="CE15" s="621"/>
      <c r="CF15" s="621"/>
      <c r="CG15" s="621"/>
      <c r="CH15" s="621"/>
      <c r="CI15" s="621"/>
      <c r="CJ15" s="621"/>
      <c r="CK15" s="621"/>
      <c r="CL15" s="621"/>
      <c r="CM15" s="621"/>
      <c r="CN15" s="621"/>
      <c r="CO15" s="621"/>
      <c r="CP15" s="621"/>
      <c r="CQ15" s="622"/>
      <c r="CR15" s="623">
        <v>6409004</v>
      </c>
      <c r="CS15" s="624"/>
      <c r="CT15" s="624"/>
      <c r="CU15" s="624"/>
      <c r="CV15" s="624"/>
      <c r="CW15" s="624"/>
      <c r="CX15" s="624"/>
      <c r="CY15" s="625"/>
      <c r="CZ15" s="661">
        <v>11.8</v>
      </c>
      <c r="DA15" s="661"/>
      <c r="DB15" s="661"/>
      <c r="DC15" s="661"/>
      <c r="DD15" s="629">
        <v>2186865</v>
      </c>
      <c r="DE15" s="624"/>
      <c r="DF15" s="624"/>
      <c r="DG15" s="624"/>
      <c r="DH15" s="624"/>
      <c r="DI15" s="624"/>
      <c r="DJ15" s="624"/>
      <c r="DK15" s="624"/>
      <c r="DL15" s="624"/>
      <c r="DM15" s="624"/>
      <c r="DN15" s="624"/>
      <c r="DO15" s="624"/>
      <c r="DP15" s="625"/>
      <c r="DQ15" s="629">
        <v>3985894</v>
      </c>
      <c r="DR15" s="624"/>
      <c r="DS15" s="624"/>
      <c r="DT15" s="624"/>
      <c r="DU15" s="624"/>
      <c r="DV15" s="624"/>
      <c r="DW15" s="624"/>
      <c r="DX15" s="624"/>
      <c r="DY15" s="624"/>
      <c r="DZ15" s="624"/>
      <c r="EA15" s="624"/>
      <c r="EB15" s="624"/>
      <c r="EC15" s="660"/>
    </row>
    <row r="16" spans="2:143" ht="11.25" customHeight="1" x14ac:dyDescent="0.2">
      <c r="B16" s="620" t="s">
        <v>250</v>
      </c>
      <c r="C16" s="621"/>
      <c r="D16" s="621"/>
      <c r="E16" s="621"/>
      <c r="F16" s="621"/>
      <c r="G16" s="621"/>
      <c r="H16" s="621"/>
      <c r="I16" s="621"/>
      <c r="J16" s="621"/>
      <c r="K16" s="621"/>
      <c r="L16" s="621"/>
      <c r="M16" s="621"/>
      <c r="N16" s="621"/>
      <c r="O16" s="621"/>
      <c r="P16" s="621"/>
      <c r="Q16" s="622"/>
      <c r="R16" s="623">
        <v>343773</v>
      </c>
      <c r="S16" s="624"/>
      <c r="T16" s="624"/>
      <c r="U16" s="624"/>
      <c r="V16" s="624"/>
      <c r="W16" s="624"/>
      <c r="X16" s="624"/>
      <c r="Y16" s="625"/>
      <c r="Z16" s="661">
        <v>0.6</v>
      </c>
      <c r="AA16" s="661"/>
      <c r="AB16" s="661"/>
      <c r="AC16" s="661"/>
      <c r="AD16" s="662">
        <v>343773</v>
      </c>
      <c r="AE16" s="662"/>
      <c r="AF16" s="662"/>
      <c r="AG16" s="662"/>
      <c r="AH16" s="662"/>
      <c r="AI16" s="662"/>
      <c r="AJ16" s="662"/>
      <c r="AK16" s="662"/>
      <c r="AL16" s="626">
        <v>1.2</v>
      </c>
      <c r="AM16" s="627"/>
      <c r="AN16" s="627"/>
      <c r="AO16" s="663"/>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61" t="s">
        <v>122</v>
      </c>
      <c r="BP16" s="661"/>
      <c r="BQ16" s="661"/>
      <c r="BR16" s="661"/>
      <c r="BS16" s="662" t="s">
        <v>122</v>
      </c>
      <c r="BT16" s="662"/>
      <c r="BU16" s="662"/>
      <c r="BV16" s="662"/>
      <c r="BW16" s="662"/>
      <c r="BX16" s="662"/>
      <c r="BY16" s="662"/>
      <c r="BZ16" s="662"/>
      <c r="CA16" s="662"/>
      <c r="CB16" s="700"/>
      <c r="CD16" s="620" t="s">
        <v>252</v>
      </c>
      <c r="CE16" s="621"/>
      <c r="CF16" s="621"/>
      <c r="CG16" s="621"/>
      <c r="CH16" s="621"/>
      <c r="CI16" s="621"/>
      <c r="CJ16" s="621"/>
      <c r="CK16" s="621"/>
      <c r="CL16" s="621"/>
      <c r="CM16" s="621"/>
      <c r="CN16" s="621"/>
      <c r="CO16" s="621"/>
      <c r="CP16" s="621"/>
      <c r="CQ16" s="622"/>
      <c r="CR16" s="623">
        <v>37706</v>
      </c>
      <c r="CS16" s="624"/>
      <c r="CT16" s="624"/>
      <c r="CU16" s="624"/>
      <c r="CV16" s="624"/>
      <c r="CW16" s="624"/>
      <c r="CX16" s="624"/>
      <c r="CY16" s="625"/>
      <c r="CZ16" s="661">
        <v>0.1</v>
      </c>
      <c r="DA16" s="661"/>
      <c r="DB16" s="661"/>
      <c r="DC16" s="661"/>
      <c r="DD16" s="629" t="s">
        <v>122</v>
      </c>
      <c r="DE16" s="624"/>
      <c r="DF16" s="624"/>
      <c r="DG16" s="624"/>
      <c r="DH16" s="624"/>
      <c r="DI16" s="624"/>
      <c r="DJ16" s="624"/>
      <c r="DK16" s="624"/>
      <c r="DL16" s="624"/>
      <c r="DM16" s="624"/>
      <c r="DN16" s="624"/>
      <c r="DO16" s="624"/>
      <c r="DP16" s="625"/>
      <c r="DQ16" s="629">
        <v>612</v>
      </c>
      <c r="DR16" s="624"/>
      <c r="DS16" s="624"/>
      <c r="DT16" s="624"/>
      <c r="DU16" s="624"/>
      <c r="DV16" s="624"/>
      <c r="DW16" s="624"/>
      <c r="DX16" s="624"/>
      <c r="DY16" s="624"/>
      <c r="DZ16" s="624"/>
      <c r="EA16" s="624"/>
      <c r="EB16" s="624"/>
      <c r="EC16" s="660"/>
    </row>
    <row r="17" spans="2:133" ht="11.25" customHeight="1" x14ac:dyDescent="0.2">
      <c r="B17" s="620" t="s">
        <v>253</v>
      </c>
      <c r="C17" s="621"/>
      <c r="D17" s="621"/>
      <c r="E17" s="621"/>
      <c r="F17" s="621"/>
      <c r="G17" s="621"/>
      <c r="H17" s="621"/>
      <c r="I17" s="621"/>
      <c r="J17" s="621"/>
      <c r="K17" s="621"/>
      <c r="L17" s="621"/>
      <c r="M17" s="621"/>
      <c r="N17" s="621"/>
      <c r="O17" s="621"/>
      <c r="P17" s="621"/>
      <c r="Q17" s="622"/>
      <c r="R17" s="623">
        <v>708684</v>
      </c>
      <c r="S17" s="624"/>
      <c r="T17" s="624"/>
      <c r="U17" s="624"/>
      <c r="V17" s="624"/>
      <c r="W17" s="624"/>
      <c r="X17" s="624"/>
      <c r="Y17" s="625"/>
      <c r="Z17" s="661">
        <v>1.3</v>
      </c>
      <c r="AA17" s="661"/>
      <c r="AB17" s="661"/>
      <c r="AC17" s="661"/>
      <c r="AD17" s="662">
        <v>708684</v>
      </c>
      <c r="AE17" s="662"/>
      <c r="AF17" s="662"/>
      <c r="AG17" s="662"/>
      <c r="AH17" s="662"/>
      <c r="AI17" s="662"/>
      <c r="AJ17" s="662"/>
      <c r="AK17" s="662"/>
      <c r="AL17" s="626">
        <v>2.4</v>
      </c>
      <c r="AM17" s="627"/>
      <c r="AN17" s="627"/>
      <c r="AO17" s="663"/>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61" t="s">
        <v>122</v>
      </c>
      <c r="BP17" s="661"/>
      <c r="BQ17" s="661"/>
      <c r="BR17" s="661"/>
      <c r="BS17" s="662" t="s">
        <v>122</v>
      </c>
      <c r="BT17" s="662"/>
      <c r="BU17" s="662"/>
      <c r="BV17" s="662"/>
      <c r="BW17" s="662"/>
      <c r="BX17" s="662"/>
      <c r="BY17" s="662"/>
      <c r="BZ17" s="662"/>
      <c r="CA17" s="662"/>
      <c r="CB17" s="700"/>
      <c r="CD17" s="620" t="s">
        <v>255</v>
      </c>
      <c r="CE17" s="621"/>
      <c r="CF17" s="621"/>
      <c r="CG17" s="621"/>
      <c r="CH17" s="621"/>
      <c r="CI17" s="621"/>
      <c r="CJ17" s="621"/>
      <c r="CK17" s="621"/>
      <c r="CL17" s="621"/>
      <c r="CM17" s="621"/>
      <c r="CN17" s="621"/>
      <c r="CO17" s="621"/>
      <c r="CP17" s="621"/>
      <c r="CQ17" s="622"/>
      <c r="CR17" s="623">
        <v>4869454</v>
      </c>
      <c r="CS17" s="624"/>
      <c r="CT17" s="624"/>
      <c r="CU17" s="624"/>
      <c r="CV17" s="624"/>
      <c r="CW17" s="624"/>
      <c r="CX17" s="624"/>
      <c r="CY17" s="625"/>
      <c r="CZ17" s="661">
        <v>8.9</v>
      </c>
      <c r="DA17" s="661"/>
      <c r="DB17" s="661"/>
      <c r="DC17" s="661"/>
      <c r="DD17" s="629" t="s">
        <v>122</v>
      </c>
      <c r="DE17" s="624"/>
      <c r="DF17" s="624"/>
      <c r="DG17" s="624"/>
      <c r="DH17" s="624"/>
      <c r="DI17" s="624"/>
      <c r="DJ17" s="624"/>
      <c r="DK17" s="624"/>
      <c r="DL17" s="624"/>
      <c r="DM17" s="624"/>
      <c r="DN17" s="624"/>
      <c r="DO17" s="624"/>
      <c r="DP17" s="625"/>
      <c r="DQ17" s="629">
        <v>4690063</v>
      </c>
      <c r="DR17" s="624"/>
      <c r="DS17" s="624"/>
      <c r="DT17" s="624"/>
      <c r="DU17" s="624"/>
      <c r="DV17" s="624"/>
      <c r="DW17" s="624"/>
      <c r="DX17" s="624"/>
      <c r="DY17" s="624"/>
      <c r="DZ17" s="624"/>
      <c r="EA17" s="624"/>
      <c r="EB17" s="624"/>
      <c r="EC17" s="660"/>
    </row>
    <row r="18" spans="2:133" ht="11.25" customHeight="1" x14ac:dyDescent="0.2">
      <c r="B18" s="620" t="s">
        <v>256</v>
      </c>
      <c r="C18" s="621"/>
      <c r="D18" s="621"/>
      <c r="E18" s="621"/>
      <c r="F18" s="621"/>
      <c r="G18" s="621"/>
      <c r="H18" s="621"/>
      <c r="I18" s="621"/>
      <c r="J18" s="621"/>
      <c r="K18" s="621"/>
      <c r="L18" s="621"/>
      <c r="M18" s="621"/>
      <c r="N18" s="621"/>
      <c r="O18" s="621"/>
      <c r="P18" s="621"/>
      <c r="Q18" s="622"/>
      <c r="R18" s="623">
        <v>114147</v>
      </c>
      <c r="S18" s="624"/>
      <c r="T18" s="624"/>
      <c r="U18" s="624"/>
      <c r="V18" s="624"/>
      <c r="W18" s="624"/>
      <c r="X18" s="624"/>
      <c r="Y18" s="625"/>
      <c r="Z18" s="661">
        <v>0.2</v>
      </c>
      <c r="AA18" s="661"/>
      <c r="AB18" s="661"/>
      <c r="AC18" s="661"/>
      <c r="AD18" s="662">
        <v>114147</v>
      </c>
      <c r="AE18" s="662"/>
      <c r="AF18" s="662"/>
      <c r="AG18" s="662"/>
      <c r="AH18" s="662"/>
      <c r="AI18" s="662"/>
      <c r="AJ18" s="662"/>
      <c r="AK18" s="662"/>
      <c r="AL18" s="626">
        <v>0.4</v>
      </c>
      <c r="AM18" s="627"/>
      <c r="AN18" s="627"/>
      <c r="AO18" s="663"/>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61" t="s">
        <v>122</v>
      </c>
      <c r="BP18" s="661"/>
      <c r="BQ18" s="661"/>
      <c r="BR18" s="661"/>
      <c r="BS18" s="662" t="s">
        <v>122</v>
      </c>
      <c r="BT18" s="662"/>
      <c r="BU18" s="662"/>
      <c r="BV18" s="662"/>
      <c r="BW18" s="662"/>
      <c r="BX18" s="662"/>
      <c r="BY18" s="662"/>
      <c r="BZ18" s="662"/>
      <c r="CA18" s="662"/>
      <c r="CB18" s="700"/>
      <c r="CD18" s="620" t="s">
        <v>258</v>
      </c>
      <c r="CE18" s="621"/>
      <c r="CF18" s="621"/>
      <c r="CG18" s="621"/>
      <c r="CH18" s="621"/>
      <c r="CI18" s="621"/>
      <c r="CJ18" s="621"/>
      <c r="CK18" s="621"/>
      <c r="CL18" s="621"/>
      <c r="CM18" s="621"/>
      <c r="CN18" s="621"/>
      <c r="CO18" s="621"/>
      <c r="CP18" s="621"/>
      <c r="CQ18" s="622"/>
      <c r="CR18" s="623">
        <v>56361</v>
      </c>
      <c r="CS18" s="624"/>
      <c r="CT18" s="624"/>
      <c r="CU18" s="624"/>
      <c r="CV18" s="624"/>
      <c r="CW18" s="624"/>
      <c r="CX18" s="624"/>
      <c r="CY18" s="625"/>
      <c r="CZ18" s="661">
        <v>0.1</v>
      </c>
      <c r="DA18" s="661"/>
      <c r="DB18" s="661"/>
      <c r="DC18" s="661"/>
      <c r="DD18" s="629" t="s">
        <v>122</v>
      </c>
      <c r="DE18" s="624"/>
      <c r="DF18" s="624"/>
      <c r="DG18" s="624"/>
      <c r="DH18" s="624"/>
      <c r="DI18" s="624"/>
      <c r="DJ18" s="624"/>
      <c r="DK18" s="624"/>
      <c r="DL18" s="624"/>
      <c r="DM18" s="624"/>
      <c r="DN18" s="624"/>
      <c r="DO18" s="624"/>
      <c r="DP18" s="625"/>
      <c r="DQ18" s="629">
        <v>56361</v>
      </c>
      <c r="DR18" s="624"/>
      <c r="DS18" s="624"/>
      <c r="DT18" s="624"/>
      <c r="DU18" s="624"/>
      <c r="DV18" s="624"/>
      <c r="DW18" s="624"/>
      <c r="DX18" s="624"/>
      <c r="DY18" s="624"/>
      <c r="DZ18" s="624"/>
      <c r="EA18" s="624"/>
      <c r="EB18" s="624"/>
      <c r="EC18" s="660"/>
    </row>
    <row r="19" spans="2:133" ht="11.25" customHeight="1" x14ac:dyDescent="0.2">
      <c r="B19" s="620" t="s">
        <v>259</v>
      </c>
      <c r="C19" s="621"/>
      <c r="D19" s="621"/>
      <c r="E19" s="621"/>
      <c r="F19" s="621"/>
      <c r="G19" s="621"/>
      <c r="H19" s="621"/>
      <c r="I19" s="621"/>
      <c r="J19" s="621"/>
      <c r="K19" s="621"/>
      <c r="L19" s="621"/>
      <c r="M19" s="621"/>
      <c r="N19" s="621"/>
      <c r="O19" s="621"/>
      <c r="P19" s="621"/>
      <c r="Q19" s="622"/>
      <c r="R19" s="623">
        <v>488953</v>
      </c>
      <c r="S19" s="624"/>
      <c r="T19" s="624"/>
      <c r="U19" s="624"/>
      <c r="V19" s="624"/>
      <c r="W19" s="624"/>
      <c r="X19" s="624"/>
      <c r="Y19" s="625"/>
      <c r="Z19" s="661">
        <v>0.9</v>
      </c>
      <c r="AA19" s="661"/>
      <c r="AB19" s="661"/>
      <c r="AC19" s="661"/>
      <c r="AD19" s="662">
        <v>488953</v>
      </c>
      <c r="AE19" s="662"/>
      <c r="AF19" s="662"/>
      <c r="AG19" s="662"/>
      <c r="AH19" s="662"/>
      <c r="AI19" s="662"/>
      <c r="AJ19" s="662"/>
      <c r="AK19" s="662"/>
      <c r="AL19" s="626">
        <v>1.7</v>
      </c>
      <c r="AM19" s="627"/>
      <c r="AN19" s="627"/>
      <c r="AO19" s="663"/>
      <c r="AP19" s="620" t="s">
        <v>260</v>
      </c>
      <c r="AQ19" s="621"/>
      <c r="AR19" s="621"/>
      <c r="AS19" s="621"/>
      <c r="AT19" s="621"/>
      <c r="AU19" s="621"/>
      <c r="AV19" s="621"/>
      <c r="AW19" s="621"/>
      <c r="AX19" s="621"/>
      <c r="AY19" s="621"/>
      <c r="AZ19" s="621"/>
      <c r="BA19" s="621"/>
      <c r="BB19" s="621"/>
      <c r="BC19" s="621"/>
      <c r="BD19" s="621"/>
      <c r="BE19" s="621"/>
      <c r="BF19" s="622"/>
      <c r="BG19" s="623">
        <v>1227989</v>
      </c>
      <c r="BH19" s="624"/>
      <c r="BI19" s="624"/>
      <c r="BJ19" s="624"/>
      <c r="BK19" s="624"/>
      <c r="BL19" s="624"/>
      <c r="BM19" s="624"/>
      <c r="BN19" s="625"/>
      <c r="BO19" s="661">
        <v>6.2</v>
      </c>
      <c r="BP19" s="661"/>
      <c r="BQ19" s="661"/>
      <c r="BR19" s="661"/>
      <c r="BS19" s="662" t="s">
        <v>122</v>
      </c>
      <c r="BT19" s="662"/>
      <c r="BU19" s="662"/>
      <c r="BV19" s="662"/>
      <c r="BW19" s="662"/>
      <c r="BX19" s="662"/>
      <c r="BY19" s="662"/>
      <c r="BZ19" s="662"/>
      <c r="CA19" s="662"/>
      <c r="CB19" s="700"/>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61" t="s">
        <v>122</v>
      </c>
      <c r="DA19" s="661"/>
      <c r="DB19" s="661"/>
      <c r="DC19" s="661"/>
      <c r="DD19" s="629" t="s">
        <v>122</v>
      </c>
      <c r="DE19" s="624"/>
      <c r="DF19" s="624"/>
      <c r="DG19" s="624"/>
      <c r="DH19" s="624"/>
      <c r="DI19" s="624"/>
      <c r="DJ19" s="624"/>
      <c r="DK19" s="624"/>
      <c r="DL19" s="624"/>
      <c r="DM19" s="624"/>
      <c r="DN19" s="624"/>
      <c r="DO19" s="624"/>
      <c r="DP19" s="625"/>
      <c r="DQ19" s="629" t="s">
        <v>122</v>
      </c>
      <c r="DR19" s="624"/>
      <c r="DS19" s="624"/>
      <c r="DT19" s="624"/>
      <c r="DU19" s="624"/>
      <c r="DV19" s="624"/>
      <c r="DW19" s="624"/>
      <c r="DX19" s="624"/>
      <c r="DY19" s="624"/>
      <c r="DZ19" s="624"/>
      <c r="EA19" s="624"/>
      <c r="EB19" s="624"/>
      <c r="EC19" s="660"/>
    </row>
    <row r="20" spans="2:133" ht="11.25" customHeight="1" x14ac:dyDescent="0.2">
      <c r="B20" s="690" t="s">
        <v>262</v>
      </c>
      <c r="C20" s="691"/>
      <c r="D20" s="691"/>
      <c r="E20" s="691"/>
      <c r="F20" s="691"/>
      <c r="G20" s="691"/>
      <c r="H20" s="691"/>
      <c r="I20" s="691"/>
      <c r="J20" s="691"/>
      <c r="K20" s="691"/>
      <c r="L20" s="691"/>
      <c r="M20" s="691"/>
      <c r="N20" s="691"/>
      <c r="O20" s="691"/>
      <c r="P20" s="691"/>
      <c r="Q20" s="692"/>
      <c r="R20" s="623">
        <v>105584</v>
      </c>
      <c r="S20" s="624"/>
      <c r="T20" s="624"/>
      <c r="U20" s="624"/>
      <c r="V20" s="624"/>
      <c r="W20" s="624"/>
      <c r="X20" s="624"/>
      <c r="Y20" s="625"/>
      <c r="Z20" s="661">
        <v>0.2</v>
      </c>
      <c r="AA20" s="661"/>
      <c r="AB20" s="661"/>
      <c r="AC20" s="661"/>
      <c r="AD20" s="662">
        <v>105584</v>
      </c>
      <c r="AE20" s="662"/>
      <c r="AF20" s="662"/>
      <c r="AG20" s="662"/>
      <c r="AH20" s="662"/>
      <c r="AI20" s="662"/>
      <c r="AJ20" s="662"/>
      <c r="AK20" s="662"/>
      <c r="AL20" s="626">
        <v>0.4</v>
      </c>
      <c r="AM20" s="627"/>
      <c r="AN20" s="627"/>
      <c r="AO20" s="663"/>
      <c r="AP20" s="620" t="s">
        <v>263</v>
      </c>
      <c r="AQ20" s="621"/>
      <c r="AR20" s="621"/>
      <c r="AS20" s="621"/>
      <c r="AT20" s="621"/>
      <c r="AU20" s="621"/>
      <c r="AV20" s="621"/>
      <c r="AW20" s="621"/>
      <c r="AX20" s="621"/>
      <c r="AY20" s="621"/>
      <c r="AZ20" s="621"/>
      <c r="BA20" s="621"/>
      <c r="BB20" s="621"/>
      <c r="BC20" s="621"/>
      <c r="BD20" s="621"/>
      <c r="BE20" s="621"/>
      <c r="BF20" s="622"/>
      <c r="BG20" s="623">
        <v>1227989</v>
      </c>
      <c r="BH20" s="624"/>
      <c r="BI20" s="624"/>
      <c r="BJ20" s="624"/>
      <c r="BK20" s="624"/>
      <c r="BL20" s="624"/>
      <c r="BM20" s="624"/>
      <c r="BN20" s="625"/>
      <c r="BO20" s="661">
        <v>6.2</v>
      </c>
      <c r="BP20" s="661"/>
      <c r="BQ20" s="661"/>
      <c r="BR20" s="661"/>
      <c r="BS20" s="662" t="s">
        <v>122</v>
      </c>
      <c r="BT20" s="662"/>
      <c r="BU20" s="662"/>
      <c r="BV20" s="662"/>
      <c r="BW20" s="662"/>
      <c r="BX20" s="662"/>
      <c r="BY20" s="662"/>
      <c r="BZ20" s="662"/>
      <c r="CA20" s="662"/>
      <c r="CB20" s="700"/>
      <c r="CD20" s="620" t="s">
        <v>264</v>
      </c>
      <c r="CE20" s="621"/>
      <c r="CF20" s="621"/>
      <c r="CG20" s="621"/>
      <c r="CH20" s="621"/>
      <c r="CI20" s="621"/>
      <c r="CJ20" s="621"/>
      <c r="CK20" s="621"/>
      <c r="CL20" s="621"/>
      <c r="CM20" s="621"/>
      <c r="CN20" s="621"/>
      <c r="CO20" s="621"/>
      <c r="CP20" s="621"/>
      <c r="CQ20" s="622"/>
      <c r="CR20" s="623">
        <v>54495961</v>
      </c>
      <c r="CS20" s="624"/>
      <c r="CT20" s="624"/>
      <c r="CU20" s="624"/>
      <c r="CV20" s="624"/>
      <c r="CW20" s="624"/>
      <c r="CX20" s="624"/>
      <c r="CY20" s="625"/>
      <c r="CZ20" s="661">
        <v>100</v>
      </c>
      <c r="DA20" s="661"/>
      <c r="DB20" s="661"/>
      <c r="DC20" s="661"/>
      <c r="DD20" s="629">
        <v>7582102</v>
      </c>
      <c r="DE20" s="624"/>
      <c r="DF20" s="624"/>
      <c r="DG20" s="624"/>
      <c r="DH20" s="624"/>
      <c r="DI20" s="624"/>
      <c r="DJ20" s="624"/>
      <c r="DK20" s="624"/>
      <c r="DL20" s="624"/>
      <c r="DM20" s="624"/>
      <c r="DN20" s="624"/>
      <c r="DO20" s="624"/>
      <c r="DP20" s="625"/>
      <c r="DQ20" s="629">
        <v>34710012</v>
      </c>
      <c r="DR20" s="624"/>
      <c r="DS20" s="624"/>
      <c r="DT20" s="624"/>
      <c r="DU20" s="624"/>
      <c r="DV20" s="624"/>
      <c r="DW20" s="624"/>
      <c r="DX20" s="624"/>
      <c r="DY20" s="624"/>
      <c r="DZ20" s="624"/>
      <c r="EA20" s="624"/>
      <c r="EB20" s="624"/>
      <c r="EC20" s="660"/>
    </row>
    <row r="21" spans="2:133" ht="11.25" customHeight="1" x14ac:dyDescent="0.2">
      <c r="B21" s="620" t="s">
        <v>265</v>
      </c>
      <c r="C21" s="621"/>
      <c r="D21" s="621"/>
      <c r="E21" s="621"/>
      <c r="F21" s="621"/>
      <c r="G21" s="621"/>
      <c r="H21" s="621"/>
      <c r="I21" s="621"/>
      <c r="J21" s="621"/>
      <c r="K21" s="621"/>
      <c r="L21" s="621"/>
      <c r="M21" s="621"/>
      <c r="N21" s="621"/>
      <c r="O21" s="621"/>
      <c r="P21" s="621"/>
      <c r="Q21" s="622"/>
      <c r="R21" s="623">
        <v>6242236</v>
      </c>
      <c r="S21" s="624"/>
      <c r="T21" s="624"/>
      <c r="U21" s="624"/>
      <c r="V21" s="624"/>
      <c r="W21" s="624"/>
      <c r="X21" s="624"/>
      <c r="Y21" s="625"/>
      <c r="Z21" s="661">
        <v>11.2</v>
      </c>
      <c r="AA21" s="661"/>
      <c r="AB21" s="661"/>
      <c r="AC21" s="661"/>
      <c r="AD21" s="662">
        <v>5500885</v>
      </c>
      <c r="AE21" s="662"/>
      <c r="AF21" s="662"/>
      <c r="AG21" s="662"/>
      <c r="AH21" s="662"/>
      <c r="AI21" s="662"/>
      <c r="AJ21" s="662"/>
      <c r="AK21" s="662"/>
      <c r="AL21" s="626">
        <v>18.8</v>
      </c>
      <c r="AM21" s="627"/>
      <c r="AN21" s="627"/>
      <c r="AO21" s="663"/>
      <c r="AP21" s="620" t="s">
        <v>266</v>
      </c>
      <c r="AQ21" s="701"/>
      <c r="AR21" s="701"/>
      <c r="AS21" s="701"/>
      <c r="AT21" s="701"/>
      <c r="AU21" s="701"/>
      <c r="AV21" s="701"/>
      <c r="AW21" s="701"/>
      <c r="AX21" s="701"/>
      <c r="AY21" s="701"/>
      <c r="AZ21" s="701"/>
      <c r="BA21" s="701"/>
      <c r="BB21" s="701"/>
      <c r="BC21" s="701"/>
      <c r="BD21" s="701"/>
      <c r="BE21" s="701"/>
      <c r="BF21" s="702"/>
      <c r="BG21" s="623">
        <v>491</v>
      </c>
      <c r="BH21" s="624"/>
      <c r="BI21" s="624"/>
      <c r="BJ21" s="624"/>
      <c r="BK21" s="624"/>
      <c r="BL21" s="624"/>
      <c r="BM21" s="624"/>
      <c r="BN21" s="625"/>
      <c r="BO21" s="661">
        <v>0</v>
      </c>
      <c r="BP21" s="661"/>
      <c r="BQ21" s="661"/>
      <c r="BR21" s="661"/>
      <c r="BS21" s="662" t="s">
        <v>122</v>
      </c>
      <c r="BT21" s="662"/>
      <c r="BU21" s="662"/>
      <c r="BV21" s="662"/>
      <c r="BW21" s="662"/>
      <c r="BX21" s="662"/>
      <c r="BY21" s="662"/>
      <c r="BZ21" s="662"/>
      <c r="CA21" s="662"/>
      <c r="CB21" s="700"/>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2">
      <c r="B22" s="620" t="s">
        <v>267</v>
      </c>
      <c r="C22" s="621"/>
      <c r="D22" s="621"/>
      <c r="E22" s="621"/>
      <c r="F22" s="621"/>
      <c r="G22" s="621"/>
      <c r="H22" s="621"/>
      <c r="I22" s="621"/>
      <c r="J22" s="621"/>
      <c r="K22" s="621"/>
      <c r="L22" s="621"/>
      <c r="M22" s="621"/>
      <c r="N22" s="621"/>
      <c r="O22" s="621"/>
      <c r="P22" s="621"/>
      <c r="Q22" s="622"/>
      <c r="R22" s="623">
        <v>5500885</v>
      </c>
      <c r="S22" s="624"/>
      <c r="T22" s="624"/>
      <c r="U22" s="624"/>
      <c r="V22" s="624"/>
      <c r="W22" s="624"/>
      <c r="X22" s="624"/>
      <c r="Y22" s="625"/>
      <c r="Z22" s="661">
        <v>9.9</v>
      </c>
      <c r="AA22" s="661"/>
      <c r="AB22" s="661"/>
      <c r="AC22" s="661"/>
      <c r="AD22" s="662">
        <v>5500885</v>
      </c>
      <c r="AE22" s="662"/>
      <c r="AF22" s="662"/>
      <c r="AG22" s="662"/>
      <c r="AH22" s="662"/>
      <c r="AI22" s="662"/>
      <c r="AJ22" s="662"/>
      <c r="AK22" s="662"/>
      <c r="AL22" s="626">
        <v>18.8</v>
      </c>
      <c r="AM22" s="627"/>
      <c r="AN22" s="627"/>
      <c r="AO22" s="663"/>
      <c r="AP22" s="620" t="s">
        <v>268</v>
      </c>
      <c r="AQ22" s="701"/>
      <c r="AR22" s="701"/>
      <c r="AS22" s="701"/>
      <c r="AT22" s="701"/>
      <c r="AU22" s="701"/>
      <c r="AV22" s="701"/>
      <c r="AW22" s="701"/>
      <c r="AX22" s="701"/>
      <c r="AY22" s="701"/>
      <c r="AZ22" s="701"/>
      <c r="BA22" s="701"/>
      <c r="BB22" s="701"/>
      <c r="BC22" s="701"/>
      <c r="BD22" s="701"/>
      <c r="BE22" s="701"/>
      <c r="BF22" s="702"/>
      <c r="BG22" s="623" t="s">
        <v>122</v>
      </c>
      <c r="BH22" s="624"/>
      <c r="BI22" s="624"/>
      <c r="BJ22" s="624"/>
      <c r="BK22" s="624"/>
      <c r="BL22" s="624"/>
      <c r="BM22" s="624"/>
      <c r="BN22" s="625"/>
      <c r="BO22" s="661" t="s">
        <v>122</v>
      </c>
      <c r="BP22" s="661"/>
      <c r="BQ22" s="661"/>
      <c r="BR22" s="661"/>
      <c r="BS22" s="662" t="s">
        <v>122</v>
      </c>
      <c r="BT22" s="662"/>
      <c r="BU22" s="662"/>
      <c r="BV22" s="662"/>
      <c r="BW22" s="662"/>
      <c r="BX22" s="662"/>
      <c r="BY22" s="662"/>
      <c r="BZ22" s="662"/>
      <c r="CA22" s="662"/>
      <c r="CB22" s="700"/>
      <c r="CD22" s="675" t="s">
        <v>269</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2">
      <c r="B23" s="620" t="s">
        <v>270</v>
      </c>
      <c r="C23" s="621"/>
      <c r="D23" s="621"/>
      <c r="E23" s="621"/>
      <c r="F23" s="621"/>
      <c r="G23" s="621"/>
      <c r="H23" s="621"/>
      <c r="I23" s="621"/>
      <c r="J23" s="621"/>
      <c r="K23" s="621"/>
      <c r="L23" s="621"/>
      <c r="M23" s="621"/>
      <c r="N23" s="621"/>
      <c r="O23" s="621"/>
      <c r="P23" s="621"/>
      <c r="Q23" s="622"/>
      <c r="R23" s="623">
        <v>741351</v>
      </c>
      <c r="S23" s="624"/>
      <c r="T23" s="624"/>
      <c r="U23" s="624"/>
      <c r="V23" s="624"/>
      <c r="W23" s="624"/>
      <c r="X23" s="624"/>
      <c r="Y23" s="625"/>
      <c r="Z23" s="661">
        <v>1.3</v>
      </c>
      <c r="AA23" s="661"/>
      <c r="AB23" s="661"/>
      <c r="AC23" s="661"/>
      <c r="AD23" s="662" t="s">
        <v>122</v>
      </c>
      <c r="AE23" s="662"/>
      <c r="AF23" s="662"/>
      <c r="AG23" s="662"/>
      <c r="AH23" s="662"/>
      <c r="AI23" s="662"/>
      <c r="AJ23" s="662"/>
      <c r="AK23" s="662"/>
      <c r="AL23" s="626" t="s">
        <v>122</v>
      </c>
      <c r="AM23" s="627"/>
      <c r="AN23" s="627"/>
      <c r="AO23" s="663"/>
      <c r="AP23" s="620" t="s">
        <v>271</v>
      </c>
      <c r="AQ23" s="701"/>
      <c r="AR23" s="701"/>
      <c r="AS23" s="701"/>
      <c r="AT23" s="701"/>
      <c r="AU23" s="701"/>
      <c r="AV23" s="701"/>
      <c r="AW23" s="701"/>
      <c r="AX23" s="701"/>
      <c r="AY23" s="701"/>
      <c r="AZ23" s="701"/>
      <c r="BA23" s="701"/>
      <c r="BB23" s="701"/>
      <c r="BC23" s="701"/>
      <c r="BD23" s="701"/>
      <c r="BE23" s="701"/>
      <c r="BF23" s="702"/>
      <c r="BG23" s="623">
        <v>1227498</v>
      </c>
      <c r="BH23" s="624"/>
      <c r="BI23" s="624"/>
      <c r="BJ23" s="624"/>
      <c r="BK23" s="624"/>
      <c r="BL23" s="624"/>
      <c r="BM23" s="624"/>
      <c r="BN23" s="625"/>
      <c r="BO23" s="661">
        <v>6.2</v>
      </c>
      <c r="BP23" s="661"/>
      <c r="BQ23" s="661"/>
      <c r="BR23" s="661"/>
      <c r="BS23" s="662" t="s">
        <v>122</v>
      </c>
      <c r="BT23" s="662"/>
      <c r="BU23" s="662"/>
      <c r="BV23" s="662"/>
      <c r="BW23" s="662"/>
      <c r="BX23" s="662"/>
      <c r="BY23" s="662"/>
      <c r="BZ23" s="662"/>
      <c r="CA23" s="662"/>
      <c r="CB23" s="700"/>
      <c r="CD23" s="675" t="s">
        <v>211</v>
      </c>
      <c r="CE23" s="676"/>
      <c r="CF23" s="676"/>
      <c r="CG23" s="676"/>
      <c r="CH23" s="676"/>
      <c r="CI23" s="676"/>
      <c r="CJ23" s="676"/>
      <c r="CK23" s="676"/>
      <c r="CL23" s="676"/>
      <c r="CM23" s="676"/>
      <c r="CN23" s="676"/>
      <c r="CO23" s="676"/>
      <c r="CP23" s="676"/>
      <c r="CQ23" s="677"/>
      <c r="CR23" s="675" t="s">
        <v>272</v>
      </c>
      <c r="CS23" s="676"/>
      <c r="CT23" s="676"/>
      <c r="CU23" s="676"/>
      <c r="CV23" s="676"/>
      <c r="CW23" s="676"/>
      <c r="CX23" s="676"/>
      <c r="CY23" s="677"/>
      <c r="CZ23" s="675" t="s">
        <v>273</v>
      </c>
      <c r="DA23" s="676"/>
      <c r="DB23" s="676"/>
      <c r="DC23" s="677"/>
      <c r="DD23" s="675" t="s">
        <v>274</v>
      </c>
      <c r="DE23" s="676"/>
      <c r="DF23" s="676"/>
      <c r="DG23" s="676"/>
      <c r="DH23" s="676"/>
      <c r="DI23" s="676"/>
      <c r="DJ23" s="676"/>
      <c r="DK23" s="677"/>
      <c r="DL23" s="713" t="s">
        <v>275</v>
      </c>
      <c r="DM23" s="714"/>
      <c r="DN23" s="714"/>
      <c r="DO23" s="714"/>
      <c r="DP23" s="714"/>
      <c r="DQ23" s="714"/>
      <c r="DR23" s="714"/>
      <c r="DS23" s="714"/>
      <c r="DT23" s="714"/>
      <c r="DU23" s="714"/>
      <c r="DV23" s="715"/>
      <c r="DW23" s="675" t="s">
        <v>276</v>
      </c>
      <c r="DX23" s="676"/>
      <c r="DY23" s="676"/>
      <c r="DZ23" s="676"/>
      <c r="EA23" s="676"/>
      <c r="EB23" s="676"/>
      <c r="EC23" s="67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61" t="s">
        <v>122</v>
      </c>
      <c r="AA24" s="661"/>
      <c r="AB24" s="661"/>
      <c r="AC24" s="661"/>
      <c r="AD24" s="662" t="s">
        <v>122</v>
      </c>
      <c r="AE24" s="662"/>
      <c r="AF24" s="662"/>
      <c r="AG24" s="662"/>
      <c r="AH24" s="662"/>
      <c r="AI24" s="662"/>
      <c r="AJ24" s="662"/>
      <c r="AK24" s="662"/>
      <c r="AL24" s="626" t="s">
        <v>122</v>
      </c>
      <c r="AM24" s="627"/>
      <c r="AN24" s="627"/>
      <c r="AO24" s="663"/>
      <c r="AP24" s="620" t="s">
        <v>278</v>
      </c>
      <c r="AQ24" s="701"/>
      <c r="AR24" s="701"/>
      <c r="AS24" s="701"/>
      <c r="AT24" s="701"/>
      <c r="AU24" s="701"/>
      <c r="AV24" s="701"/>
      <c r="AW24" s="701"/>
      <c r="AX24" s="701"/>
      <c r="AY24" s="701"/>
      <c r="AZ24" s="701"/>
      <c r="BA24" s="701"/>
      <c r="BB24" s="701"/>
      <c r="BC24" s="701"/>
      <c r="BD24" s="701"/>
      <c r="BE24" s="701"/>
      <c r="BF24" s="702"/>
      <c r="BG24" s="623" t="s">
        <v>122</v>
      </c>
      <c r="BH24" s="624"/>
      <c r="BI24" s="624"/>
      <c r="BJ24" s="624"/>
      <c r="BK24" s="624"/>
      <c r="BL24" s="624"/>
      <c r="BM24" s="624"/>
      <c r="BN24" s="625"/>
      <c r="BO24" s="661" t="s">
        <v>122</v>
      </c>
      <c r="BP24" s="661"/>
      <c r="BQ24" s="661"/>
      <c r="BR24" s="661"/>
      <c r="BS24" s="662" t="s">
        <v>122</v>
      </c>
      <c r="BT24" s="662"/>
      <c r="BU24" s="662"/>
      <c r="BV24" s="662"/>
      <c r="BW24" s="662"/>
      <c r="BX24" s="662"/>
      <c r="BY24" s="662"/>
      <c r="BZ24" s="662"/>
      <c r="CA24" s="662"/>
      <c r="CB24" s="700"/>
      <c r="CD24" s="681" t="s">
        <v>279</v>
      </c>
      <c r="CE24" s="682"/>
      <c r="CF24" s="682"/>
      <c r="CG24" s="682"/>
      <c r="CH24" s="682"/>
      <c r="CI24" s="682"/>
      <c r="CJ24" s="682"/>
      <c r="CK24" s="682"/>
      <c r="CL24" s="682"/>
      <c r="CM24" s="682"/>
      <c r="CN24" s="682"/>
      <c r="CO24" s="682"/>
      <c r="CP24" s="682"/>
      <c r="CQ24" s="683"/>
      <c r="CR24" s="678">
        <v>28222357</v>
      </c>
      <c r="CS24" s="679"/>
      <c r="CT24" s="679"/>
      <c r="CU24" s="679"/>
      <c r="CV24" s="679"/>
      <c r="CW24" s="679"/>
      <c r="CX24" s="679"/>
      <c r="CY24" s="704"/>
      <c r="CZ24" s="705">
        <v>51.8</v>
      </c>
      <c r="DA24" s="687"/>
      <c r="DB24" s="687"/>
      <c r="DC24" s="707"/>
      <c r="DD24" s="703">
        <v>17882072</v>
      </c>
      <c r="DE24" s="679"/>
      <c r="DF24" s="679"/>
      <c r="DG24" s="679"/>
      <c r="DH24" s="679"/>
      <c r="DI24" s="679"/>
      <c r="DJ24" s="679"/>
      <c r="DK24" s="704"/>
      <c r="DL24" s="703">
        <v>15022155</v>
      </c>
      <c r="DM24" s="679"/>
      <c r="DN24" s="679"/>
      <c r="DO24" s="679"/>
      <c r="DP24" s="679"/>
      <c r="DQ24" s="679"/>
      <c r="DR24" s="679"/>
      <c r="DS24" s="679"/>
      <c r="DT24" s="679"/>
      <c r="DU24" s="679"/>
      <c r="DV24" s="704"/>
      <c r="DW24" s="705">
        <v>51.2</v>
      </c>
      <c r="DX24" s="687"/>
      <c r="DY24" s="687"/>
      <c r="DZ24" s="687"/>
      <c r="EA24" s="687"/>
      <c r="EB24" s="687"/>
      <c r="EC24" s="706"/>
    </row>
    <row r="25" spans="2:133" ht="11.25" customHeight="1" x14ac:dyDescent="0.2">
      <c r="B25" s="620" t="s">
        <v>280</v>
      </c>
      <c r="C25" s="621"/>
      <c r="D25" s="621"/>
      <c r="E25" s="621"/>
      <c r="F25" s="621"/>
      <c r="G25" s="621"/>
      <c r="H25" s="621"/>
      <c r="I25" s="621"/>
      <c r="J25" s="621"/>
      <c r="K25" s="621"/>
      <c r="L25" s="621"/>
      <c r="M25" s="621"/>
      <c r="N25" s="621"/>
      <c r="O25" s="621"/>
      <c r="P25" s="621"/>
      <c r="Q25" s="622"/>
      <c r="R25" s="623">
        <v>31183764</v>
      </c>
      <c r="S25" s="624"/>
      <c r="T25" s="624"/>
      <c r="U25" s="624"/>
      <c r="V25" s="624"/>
      <c r="W25" s="624"/>
      <c r="X25" s="624"/>
      <c r="Y25" s="625"/>
      <c r="Z25" s="661">
        <v>56.1</v>
      </c>
      <c r="AA25" s="661"/>
      <c r="AB25" s="661"/>
      <c r="AC25" s="661"/>
      <c r="AD25" s="662">
        <v>29214915</v>
      </c>
      <c r="AE25" s="662"/>
      <c r="AF25" s="662"/>
      <c r="AG25" s="662"/>
      <c r="AH25" s="662"/>
      <c r="AI25" s="662"/>
      <c r="AJ25" s="662"/>
      <c r="AK25" s="662"/>
      <c r="AL25" s="626">
        <v>99.9</v>
      </c>
      <c r="AM25" s="627"/>
      <c r="AN25" s="627"/>
      <c r="AO25" s="663"/>
      <c r="AP25" s="620" t="s">
        <v>281</v>
      </c>
      <c r="AQ25" s="701"/>
      <c r="AR25" s="701"/>
      <c r="AS25" s="701"/>
      <c r="AT25" s="701"/>
      <c r="AU25" s="701"/>
      <c r="AV25" s="701"/>
      <c r="AW25" s="701"/>
      <c r="AX25" s="701"/>
      <c r="AY25" s="701"/>
      <c r="AZ25" s="701"/>
      <c r="BA25" s="701"/>
      <c r="BB25" s="701"/>
      <c r="BC25" s="701"/>
      <c r="BD25" s="701"/>
      <c r="BE25" s="701"/>
      <c r="BF25" s="702"/>
      <c r="BG25" s="623" t="s">
        <v>122</v>
      </c>
      <c r="BH25" s="624"/>
      <c r="BI25" s="624"/>
      <c r="BJ25" s="624"/>
      <c r="BK25" s="624"/>
      <c r="BL25" s="624"/>
      <c r="BM25" s="624"/>
      <c r="BN25" s="625"/>
      <c r="BO25" s="661" t="s">
        <v>122</v>
      </c>
      <c r="BP25" s="661"/>
      <c r="BQ25" s="661"/>
      <c r="BR25" s="661"/>
      <c r="BS25" s="662" t="s">
        <v>122</v>
      </c>
      <c r="BT25" s="662"/>
      <c r="BU25" s="662"/>
      <c r="BV25" s="662"/>
      <c r="BW25" s="662"/>
      <c r="BX25" s="662"/>
      <c r="BY25" s="662"/>
      <c r="BZ25" s="662"/>
      <c r="CA25" s="662"/>
      <c r="CB25" s="700"/>
      <c r="CD25" s="620" t="s">
        <v>282</v>
      </c>
      <c r="CE25" s="621"/>
      <c r="CF25" s="621"/>
      <c r="CG25" s="621"/>
      <c r="CH25" s="621"/>
      <c r="CI25" s="621"/>
      <c r="CJ25" s="621"/>
      <c r="CK25" s="621"/>
      <c r="CL25" s="621"/>
      <c r="CM25" s="621"/>
      <c r="CN25" s="621"/>
      <c r="CO25" s="621"/>
      <c r="CP25" s="621"/>
      <c r="CQ25" s="622"/>
      <c r="CR25" s="623">
        <v>8421568</v>
      </c>
      <c r="CS25" s="636"/>
      <c r="CT25" s="636"/>
      <c r="CU25" s="636"/>
      <c r="CV25" s="636"/>
      <c r="CW25" s="636"/>
      <c r="CX25" s="636"/>
      <c r="CY25" s="637"/>
      <c r="CZ25" s="626">
        <v>15.5</v>
      </c>
      <c r="DA25" s="638"/>
      <c r="DB25" s="638"/>
      <c r="DC25" s="639"/>
      <c r="DD25" s="629">
        <v>7717549</v>
      </c>
      <c r="DE25" s="636"/>
      <c r="DF25" s="636"/>
      <c r="DG25" s="636"/>
      <c r="DH25" s="636"/>
      <c r="DI25" s="636"/>
      <c r="DJ25" s="636"/>
      <c r="DK25" s="637"/>
      <c r="DL25" s="629">
        <v>7146829</v>
      </c>
      <c r="DM25" s="636"/>
      <c r="DN25" s="636"/>
      <c r="DO25" s="636"/>
      <c r="DP25" s="636"/>
      <c r="DQ25" s="636"/>
      <c r="DR25" s="636"/>
      <c r="DS25" s="636"/>
      <c r="DT25" s="636"/>
      <c r="DU25" s="636"/>
      <c r="DV25" s="637"/>
      <c r="DW25" s="626">
        <v>24.4</v>
      </c>
      <c r="DX25" s="638"/>
      <c r="DY25" s="638"/>
      <c r="DZ25" s="638"/>
      <c r="EA25" s="638"/>
      <c r="EB25" s="638"/>
      <c r="EC25" s="650"/>
    </row>
    <row r="26" spans="2:133" ht="11.25" customHeight="1" x14ac:dyDescent="0.2">
      <c r="B26" s="620" t="s">
        <v>283</v>
      </c>
      <c r="C26" s="621"/>
      <c r="D26" s="621"/>
      <c r="E26" s="621"/>
      <c r="F26" s="621"/>
      <c r="G26" s="621"/>
      <c r="H26" s="621"/>
      <c r="I26" s="621"/>
      <c r="J26" s="621"/>
      <c r="K26" s="621"/>
      <c r="L26" s="621"/>
      <c r="M26" s="621"/>
      <c r="N26" s="621"/>
      <c r="O26" s="621"/>
      <c r="P26" s="621"/>
      <c r="Q26" s="622"/>
      <c r="R26" s="623">
        <v>9702</v>
      </c>
      <c r="S26" s="624"/>
      <c r="T26" s="624"/>
      <c r="U26" s="624"/>
      <c r="V26" s="624"/>
      <c r="W26" s="624"/>
      <c r="X26" s="624"/>
      <c r="Y26" s="625"/>
      <c r="Z26" s="661">
        <v>0</v>
      </c>
      <c r="AA26" s="661"/>
      <c r="AB26" s="661"/>
      <c r="AC26" s="661"/>
      <c r="AD26" s="662">
        <v>9702</v>
      </c>
      <c r="AE26" s="662"/>
      <c r="AF26" s="662"/>
      <c r="AG26" s="662"/>
      <c r="AH26" s="662"/>
      <c r="AI26" s="662"/>
      <c r="AJ26" s="662"/>
      <c r="AK26" s="662"/>
      <c r="AL26" s="626">
        <v>0</v>
      </c>
      <c r="AM26" s="627"/>
      <c r="AN26" s="627"/>
      <c r="AO26" s="663"/>
      <c r="AP26" s="620" t="s">
        <v>284</v>
      </c>
      <c r="AQ26" s="701"/>
      <c r="AR26" s="701"/>
      <c r="AS26" s="701"/>
      <c r="AT26" s="701"/>
      <c r="AU26" s="701"/>
      <c r="AV26" s="701"/>
      <c r="AW26" s="701"/>
      <c r="AX26" s="701"/>
      <c r="AY26" s="701"/>
      <c r="AZ26" s="701"/>
      <c r="BA26" s="701"/>
      <c r="BB26" s="701"/>
      <c r="BC26" s="701"/>
      <c r="BD26" s="701"/>
      <c r="BE26" s="701"/>
      <c r="BF26" s="702"/>
      <c r="BG26" s="623" t="s">
        <v>122</v>
      </c>
      <c r="BH26" s="624"/>
      <c r="BI26" s="624"/>
      <c r="BJ26" s="624"/>
      <c r="BK26" s="624"/>
      <c r="BL26" s="624"/>
      <c r="BM26" s="624"/>
      <c r="BN26" s="625"/>
      <c r="BO26" s="661" t="s">
        <v>122</v>
      </c>
      <c r="BP26" s="661"/>
      <c r="BQ26" s="661"/>
      <c r="BR26" s="661"/>
      <c r="BS26" s="662" t="s">
        <v>122</v>
      </c>
      <c r="BT26" s="662"/>
      <c r="BU26" s="662"/>
      <c r="BV26" s="662"/>
      <c r="BW26" s="662"/>
      <c r="BX26" s="662"/>
      <c r="BY26" s="662"/>
      <c r="BZ26" s="662"/>
      <c r="CA26" s="662"/>
      <c r="CB26" s="700"/>
      <c r="CD26" s="620" t="s">
        <v>285</v>
      </c>
      <c r="CE26" s="621"/>
      <c r="CF26" s="621"/>
      <c r="CG26" s="621"/>
      <c r="CH26" s="621"/>
      <c r="CI26" s="621"/>
      <c r="CJ26" s="621"/>
      <c r="CK26" s="621"/>
      <c r="CL26" s="621"/>
      <c r="CM26" s="621"/>
      <c r="CN26" s="621"/>
      <c r="CO26" s="621"/>
      <c r="CP26" s="621"/>
      <c r="CQ26" s="622"/>
      <c r="CR26" s="623">
        <v>5126322</v>
      </c>
      <c r="CS26" s="624"/>
      <c r="CT26" s="624"/>
      <c r="CU26" s="624"/>
      <c r="CV26" s="624"/>
      <c r="CW26" s="624"/>
      <c r="CX26" s="624"/>
      <c r="CY26" s="625"/>
      <c r="CZ26" s="626">
        <v>9.4</v>
      </c>
      <c r="DA26" s="638"/>
      <c r="DB26" s="638"/>
      <c r="DC26" s="639"/>
      <c r="DD26" s="629">
        <v>4703762</v>
      </c>
      <c r="DE26" s="624"/>
      <c r="DF26" s="624"/>
      <c r="DG26" s="624"/>
      <c r="DH26" s="624"/>
      <c r="DI26" s="624"/>
      <c r="DJ26" s="624"/>
      <c r="DK26" s="625"/>
      <c r="DL26" s="629" t="s">
        <v>122</v>
      </c>
      <c r="DM26" s="624"/>
      <c r="DN26" s="624"/>
      <c r="DO26" s="624"/>
      <c r="DP26" s="624"/>
      <c r="DQ26" s="624"/>
      <c r="DR26" s="624"/>
      <c r="DS26" s="624"/>
      <c r="DT26" s="624"/>
      <c r="DU26" s="624"/>
      <c r="DV26" s="625"/>
      <c r="DW26" s="626" t="s">
        <v>122</v>
      </c>
      <c r="DX26" s="638"/>
      <c r="DY26" s="638"/>
      <c r="DZ26" s="638"/>
      <c r="EA26" s="638"/>
      <c r="EB26" s="638"/>
      <c r="EC26" s="650"/>
    </row>
    <row r="27" spans="2:133" ht="11.25" customHeight="1" x14ac:dyDescent="0.2">
      <c r="B27" s="620" t="s">
        <v>286</v>
      </c>
      <c r="C27" s="621"/>
      <c r="D27" s="621"/>
      <c r="E27" s="621"/>
      <c r="F27" s="621"/>
      <c r="G27" s="621"/>
      <c r="H27" s="621"/>
      <c r="I27" s="621"/>
      <c r="J27" s="621"/>
      <c r="K27" s="621"/>
      <c r="L27" s="621"/>
      <c r="M27" s="621"/>
      <c r="N27" s="621"/>
      <c r="O27" s="621"/>
      <c r="P27" s="621"/>
      <c r="Q27" s="622"/>
      <c r="R27" s="623">
        <v>273656</v>
      </c>
      <c r="S27" s="624"/>
      <c r="T27" s="624"/>
      <c r="U27" s="624"/>
      <c r="V27" s="624"/>
      <c r="W27" s="624"/>
      <c r="X27" s="624"/>
      <c r="Y27" s="625"/>
      <c r="Z27" s="661">
        <v>0.5</v>
      </c>
      <c r="AA27" s="661"/>
      <c r="AB27" s="661"/>
      <c r="AC27" s="661"/>
      <c r="AD27" s="662" t="s">
        <v>122</v>
      </c>
      <c r="AE27" s="662"/>
      <c r="AF27" s="662"/>
      <c r="AG27" s="662"/>
      <c r="AH27" s="662"/>
      <c r="AI27" s="662"/>
      <c r="AJ27" s="662"/>
      <c r="AK27" s="662"/>
      <c r="AL27" s="626" t="s">
        <v>122</v>
      </c>
      <c r="AM27" s="627"/>
      <c r="AN27" s="627"/>
      <c r="AO27" s="663"/>
      <c r="AP27" s="620" t="s">
        <v>287</v>
      </c>
      <c r="AQ27" s="621"/>
      <c r="AR27" s="621"/>
      <c r="AS27" s="621"/>
      <c r="AT27" s="621"/>
      <c r="AU27" s="621"/>
      <c r="AV27" s="621"/>
      <c r="AW27" s="621"/>
      <c r="AX27" s="621"/>
      <c r="AY27" s="621"/>
      <c r="AZ27" s="621"/>
      <c r="BA27" s="621"/>
      <c r="BB27" s="621"/>
      <c r="BC27" s="621"/>
      <c r="BD27" s="621"/>
      <c r="BE27" s="621"/>
      <c r="BF27" s="622"/>
      <c r="BG27" s="623">
        <v>19932939</v>
      </c>
      <c r="BH27" s="624"/>
      <c r="BI27" s="624"/>
      <c r="BJ27" s="624"/>
      <c r="BK27" s="624"/>
      <c r="BL27" s="624"/>
      <c r="BM27" s="624"/>
      <c r="BN27" s="625"/>
      <c r="BO27" s="661">
        <v>100</v>
      </c>
      <c r="BP27" s="661"/>
      <c r="BQ27" s="661"/>
      <c r="BR27" s="661"/>
      <c r="BS27" s="662">
        <v>393583</v>
      </c>
      <c r="BT27" s="662"/>
      <c r="BU27" s="662"/>
      <c r="BV27" s="662"/>
      <c r="BW27" s="662"/>
      <c r="BX27" s="662"/>
      <c r="BY27" s="662"/>
      <c r="BZ27" s="662"/>
      <c r="CA27" s="662"/>
      <c r="CB27" s="700"/>
      <c r="CD27" s="620" t="s">
        <v>288</v>
      </c>
      <c r="CE27" s="621"/>
      <c r="CF27" s="621"/>
      <c r="CG27" s="621"/>
      <c r="CH27" s="621"/>
      <c r="CI27" s="621"/>
      <c r="CJ27" s="621"/>
      <c r="CK27" s="621"/>
      <c r="CL27" s="621"/>
      <c r="CM27" s="621"/>
      <c r="CN27" s="621"/>
      <c r="CO27" s="621"/>
      <c r="CP27" s="621"/>
      <c r="CQ27" s="622"/>
      <c r="CR27" s="623">
        <v>14931835</v>
      </c>
      <c r="CS27" s="636"/>
      <c r="CT27" s="636"/>
      <c r="CU27" s="636"/>
      <c r="CV27" s="636"/>
      <c r="CW27" s="636"/>
      <c r="CX27" s="636"/>
      <c r="CY27" s="637"/>
      <c r="CZ27" s="626">
        <v>27.4</v>
      </c>
      <c r="DA27" s="638"/>
      <c r="DB27" s="638"/>
      <c r="DC27" s="639"/>
      <c r="DD27" s="629">
        <v>5474960</v>
      </c>
      <c r="DE27" s="636"/>
      <c r="DF27" s="636"/>
      <c r="DG27" s="636"/>
      <c r="DH27" s="636"/>
      <c r="DI27" s="636"/>
      <c r="DJ27" s="636"/>
      <c r="DK27" s="637"/>
      <c r="DL27" s="629">
        <v>3185763</v>
      </c>
      <c r="DM27" s="636"/>
      <c r="DN27" s="636"/>
      <c r="DO27" s="636"/>
      <c r="DP27" s="636"/>
      <c r="DQ27" s="636"/>
      <c r="DR27" s="636"/>
      <c r="DS27" s="636"/>
      <c r="DT27" s="636"/>
      <c r="DU27" s="636"/>
      <c r="DV27" s="637"/>
      <c r="DW27" s="626">
        <v>10.9</v>
      </c>
      <c r="DX27" s="638"/>
      <c r="DY27" s="638"/>
      <c r="DZ27" s="638"/>
      <c r="EA27" s="638"/>
      <c r="EB27" s="638"/>
      <c r="EC27" s="650"/>
    </row>
    <row r="28" spans="2:133" ht="11.25" customHeight="1" x14ac:dyDescent="0.2">
      <c r="B28" s="620" t="s">
        <v>289</v>
      </c>
      <c r="C28" s="621"/>
      <c r="D28" s="621"/>
      <c r="E28" s="621"/>
      <c r="F28" s="621"/>
      <c r="G28" s="621"/>
      <c r="H28" s="621"/>
      <c r="I28" s="621"/>
      <c r="J28" s="621"/>
      <c r="K28" s="621"/>
      <c r="L28" s="621"/>
      <c r="M28" s="621"/>
      <c r="N28" s="621"/>
      <c r="O28" s="621"/>
      <c r="P28" s="621"/>
      <c r="Q28" s="622"/>
      <c r="R28" s="623">
        <v>487623</v>
      </c>
      <c r="S28" s="624"/>
      <c r="T28" s="624"/>
      <c r="U28" s="624"/>
      <c r="V28" s="624"/>
      <c r="W28" s="624"/>
      <c r="X28" s="624"/>
      <c r="Y28" s="625"/>
      <c r="Z28" s="661">
        <v>0.9</v>
      </c>
      <c r="AA28" s="661"/>
      <c r="AB28" s="661"/>
      <c r="AC28" s="661"/>
      <c r="AD28" s="662">
        <v>900</v>
      </c>
      <c r="AE28" s="662"/>
      <c r="AF28" s="662"/>
      <c r="AG28" s="662"/>
      <c r="AH28" s="662"/>
      <c r="AI28" s="662"/>
      <c r="AJ28" s="662"/>
      <c r="AK28" s="662"/>
      <c r="AL28" s="626">
        <v>0</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290</v>
      </c>
      <c r="CE28" s="621"/>
      <c r="CF28" s="621"/>
      <c r="CG28" s="621"/>
      <c r="CH28" s="621"/>
      <c r="CI28" s="621"/>
      <c r="CJ28" s="621"/>
      <c r="CK28" s="621"/>
      <c r="CL28" s="621"/>
      <c r="CM28" s="621"/>
      <c r="CN28" s="621"/>
      <c r="CO28" s="621"/>
      <c r="CP28" s="621"/>
      <c r="CQ28" s="622"/>
      <c r="CR28" s="623">
        <v>4868954</v>
      </c>
      <c r="CS28" s="624"/>
      <c r="CT28" s="624"/>
      <c r="CU28" s="624"/>
      <c r="CV28" s="624"/>
      <c r="CW28" s="624"/>
      <c r="CX28" s="624"/>
      <c r="CY28" s="625"/>
      <c r="CZ28" s="626">
        <v>8.9</v>
      </c>
      <c r="DA28" s="638"/>
      <c r="DB28" s="638"/>
      <c r="DC28" s="639"/>
      <c r="DD28" s="629">
        <v>4689563</v>
      </c>
      <c r="DE28" s="624"/>
      <c r="DF28" s="624"/>
      <c r="DG28" s="624"/>
      <c r="DH28" s="624"/>
      <c r="DI28" s="624"/>
      <c r="DJ28" s="624"/>
      <c r="DK28" s="625"/>
      <c r="DL28" s="629">
        <v>4689563</v>
      </c>
      <c r="DM28" s="624"/>
      <c r="DN28" s="624"/>
      <c r="DO28" s="624"/>
      <c r="DP28" s="624"/>
      <c r="DQ28" s="624"/>
      <c r="DR28" s="624"/>
      <c r="DS28" s="624"/>
      <c r="DT28" s="624"/>
      <c r="DU28" s="624"/>
      <c r="DV28" s="625"/>
      <c r="DW28" s="626">
        <v>16</v>
      </c>
      <c r="DX28" s="638"/>
      <c r="DY28" s="638"/>
      <c r="DZ28" s="638"/>
      <c r="EA28" s="638"/>
      <c r="EB28" s="638"/>
      <c r="EC28" s="650"/>
    </row>
    <row r="29" spans="2:133" ht="11.25" customHeight="1" x14ac:dyDescent="0.2">
      <c r="B29" s="620" t="s">
        <v>291</v>
      </c>
      <c r="C29" s="621"/>
      <c r="D29" s="621"/>
      <c r="E29" s="621"/>
      <c r="F29" s="621"/>
      <c r="G29" s="621"/>
      <c r="H29" s="621"/>
      <c r="I29" s="621"/>
      <c r="J29" s="621"/>
      <c r="K29" s="621"/>
      <c r="L29" s="621"/>
      <c r="M29" s="621"/>
      <c r="N29" s="621"/>
      <c r="O29" s="621"/>
      <c r="P29" s="621"/>
      <c r="Q29" s="622"/>
      <c r="R29" s="623">
        <v>248435</v>
      </c>
      <c r="S29" s="624"/>
      <c r="T29" s="624"/>
      <c r="U29" s="624"/>
      <c r="V29" s="624"/>
      <c r="W29" s="624"/>
      <c r="X29" s="624"/>
      <c r="Y29" s="625"/>
      <c r="Z29" s="661">
        <v>0.4</v>
      </c>
      <c r="AA29" s="661"/>
      <c r="AB29" s="661"/>
      <c r="AC29" s="661"/>
      <c r="AD29" s="662">
        <v>2455</v>
      </c>
      <c r="AE29" s="662"/>
      <c r="AF29" s="662"/>
      <c r="AG29" s="662"/>
      <c r="AH29" s="662"/>
      <c r="AI29" s="662"/>
      <c r="AJ29" s="662"/>
      <c r="AK29" s="662"/>
      <c r="AL29" s="626">
        <v>0</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700"/>
      <c r="CD29" s="642" t="s">
        <v>292</v>
      </c>
      <c r="CE29" s="643"/>
      <c r="CF29" s="620" t="s">
        <v>66</v>
      </c>
      <c r="CG29" s="621"/>
      <c r="CH29" s="621"/>
      <c r="CI29" s="621"/>
      <c r="CJ29" s="621"/>
      <c r="CK29" s="621"/>
      <c r="CL29" s="621"/>
      <c r="CM29" s="621"/>
      <c r="CN29" s="621"/>
      <c r="CO29" s="621"/>
      <c r="CP29" s="621"/>
      <c r="CQ29" s="622"/>
      <c r="CR29" s="623">
        <v>4868954</v>
      </c>
      <c r="CS29" s="636"/>
      <c r="CT29" s="636"/>
      <c r="CU29" s="636"/>
      <c r="CV29" s="636"/>
      <c r="CW29" s="636"/>
      <c r="CX29" s="636"/>
      <c r="CY29" s="637"/>
      <c r="CZ29" s="626">
        <v>8.9</v>
      </c>
      <c r="DA29" s="638"/>
      <c r="DB29" s="638"/>
      <c r="DC29" s="639"/>
      <c r="DD29" s="629">
        <v>4689563</v>
      </c>
      <c r="DE29" s="636"/>
      <c r="DF29" s="636"/>
      <c r="DG29" s="636"/>
      <c r="DH29" s="636"/>
      <c r="DI29" s="636"/>
      <c r="DJ29" s="636"/>
      <c r="DK29" s="637"/>
      <c r="DL29" s="629">
        <v>4689563</v>
      </c>
      <c r="DM29" s="636"/>
      <c r="DN29" s="636"/>
      <c r="DO29" s="636"/>
      <c r="DP29" s="636"/>
      <c r="DQ29" s="636"/>
      <c r="DR29" s="636"/>
      <c r="DS29" s="636"/>
      <c r="DT29" s="636"/>
      <c r="DU29" s="636"/>
      <c r="DV29" s="637"/>
      <c r="DW29" s="626">
        <v>16</v>
      </c>
      <c r="DX29" s="638"/>
      <c r="DY29" s="638"/>
      <c r="DZ29" s="638"/>
      <c r="EA29" s="638"/>
      <c r="EB29" s="638"/>
      <c r="EC29" s="650"/>
    </row>
    <row r="30" spans="2:133" ht="11.25" customHeight="1" x14ac:dyDescent="0.2">
      <c r="B30" s="620" t="s">
        <v>293</v>
      </c>
      <c r="C30" s="621"/>
      <c r="D30" s="621"/>
      <c r="E30" s="621"/>
      <c r="F30" s="621"/>
      <c r="G30" s="621"/>
      <c r="H30" s="621"/>
      <c r="I30" s="621"/>
      <c r="J30" s="621"/>
      <c r="K30" s="621"/>
      <c r="L30" s="621"/>
      <c r="M30" s="621"/>
      <c r="N30" s="621"/>
      <c r="O30" s="621"/>
      <c r="P30" s="621"/>
      <c r="Q30" s="622"/>
      <c r="R30" s="623">
        <v>10230875</v>
      </c>
      <c r="S30" s="624"/>
      <c r="T30" s="624"/>
      <c r="U30" s="624"/>
      <c r="V30" s="624"/>
      <c r="W30" s="624"/>
      <c r="X30" s="624"/>
      <c r="Y30" s="625"/>
      <c r="Z30" s="661">
        <v>18.399999999999999</v>
      </c>
      <c r="AA30" s="661"/>
      <c r="AB30" s="661"/>
      <c r="AC30" s="661"/>
      <c r="AD30" s="662" t="s">
        <v>122</v>
      </c>
      <c r="AE30" s="662"/>
      <c r="AF30" s="662"/>
      <c r="AG30" s="662"/>
      <c r="AH30" s="662"/>
      <c r="AI30" s="662"/>
      <c r="AJ30" s="662"/>
      <c r="AK30" s="662"/>
      <c r="AL30" s="626" t="s">
        <v>122</v>
      </c>
      <c r="AM30" s="627"/>
      <c r="AN30" s="627"/>
      <c r="AO30" s="663"/>
      <c r="AP30" s="675" t="s">
        <v>211</v>
      </c>
      <c r="AQ30" s="676"/>
      <c r="AR30" s="676"/>
      <c r="AS30" s="676"/>
      <c r="AT30" s="676"/>
      <c r="AU30" s="676"/>
      <c r="AV30" s="676"/>
      <c r="AW30" s="676"/>
      <c r="AX30" s="676"/>
      <c r="AY30" s="676"/>
      <c r="AZ30" s="676"/>
      <c r="BA30" s="676"/>
      <c r="BB30" s="676"/>
      <c r="BC30" s="676"/>
      <c r="BD30" s="676"/>
      <c r="BE30" s="676"/>
      <c r="BF30" s="677"/>
      <c r="BG30" s="675" t="s">
        <v>294</v>
      </c>
      <c r="BH30" s="698"/>
      <c r="BI30" s="698"/>
      <c r="BJ30" s="698"/>
      <c r="BK30" s="698"/>
      <c r="BL30" s="698"/>
      <c r="BM30" s="698"/>
      <c r="BN30" s="698"/>
      <c r="BO30" s="698"/>
      <c r="BP30" s="698"/>
      <c r="BQ30" s="699"/>
      <c r="BR30" s="675" t="s">
        <v>295</v>
      </c>
      <c r="BS30" s="698"/>
      <c r="BT30" s="698"/>
      <c r="BU30" s="698"/>
      <c r="BV30" s="698"/>
      <c r="BW30" s="698"/>
      <c r="BX30" s="698"/>
      <c r="BY30" s="698"/>
      <c r="BZ30" s="698"/>
      <c r="CA30" s="698"/>
      <c r="CB30" s="699"/>
      <c r="CD30" s="644"/>
      <c r="CE30" s="645"/>
      <c r="CF30" s="620" t="s">
        <v>296</v>
      </c>
      <c r="CG30" s="621"/>
      <c r="CH30" s="621"/>
      <c r="CI30" s="621"/>
      <c r="CJ30" s="621"/>
      <c r="CK30" s="621"/>
      <c r="CL30" s="621"/>
      <c r="CM30" s="621"/>
      <c r="CN30" s="621"/>
      <c r="CO30" s="621"/>
      <c r="CP30" s="621"/>
      <c r="CQ30" s="622"/>
      <c r="CR30" s="623">
        <v>4663493</v>
      </c>
      <c r="CS30" s="624"/>
      <c r="CT30" s="624"/>
      <c r="CU30" s="624"/>
      <c r="CV30" s="624"/>
      <c r="CW30" s="624"/>
      <c r="CX30" s="624"/>
      <c r="CY30" s="625"/>
      <c r="CZ30" s="626">
        <v>8.6</v>
      </c>
      <c r="DA30" s="638"/>
      <c r="DB30" s="638"/>
      <c r="DC30" s="639"/>
      <c r="DD30" s="629">
        <v>4503805</v>
      </c>
      <c r="DE30" s="624"/>
      <c r="DF30" s="624"/>
      <c r="DG30" s="624"/>
      <c r="DH30" s="624"/>
      <c r="DI30" s="624"/>
      <c r="DJ30" s="624"/>
      <c r="DK30" s="625"/>
      <c r="DL30" s="629">
        <v>4503805</v>
      </c>
      <c r="DM30" s="624"/>
      <c r="DN30" s="624"/>
      <c r="DO30" s="624"/>
      <c r="DP30" s="624"/>
      <c r="DQ30" s="624"/>
      <c r="DR30" s="624"/>
      <c r="DS30" s="624"/>
      <c r="DT30" s="624"/>
      <c r="DU30" s="624"/>
      <c r="DV30" s="625"/>
      <c r="DW30" s="626">
        <v>15.3</v>
      </c>
      <c r="DX30" s="638"/>
      <c r="DY30" s="638"/>
      <c r="DZ30" s="638"/>
      <c r="EA30" s="638"/>
      <c r="EB30" s="638"/>
      <c r="EC30" s="650"/>
    </row>
    <row r="31" spans="2:133" ht="11.25" customHeight="1" x14ac:dyDescent="0.2">
      <c r="B31" s="690" t="s">
        <v>297</v>
      </c>
      <c r="C31" s="691"/>
      <c r="D31" s="691"/>
      <c r="E31" s="691"/>
      <c r="F31" s="691"/>
      <c r="G31" s="691"/>
      <c r="H31" s="691"/>
      <c r="I31" s="691"/>
      <c r="J31" s="691"/>
      <c r="K31" s="691"/>
      <c r="L31" s="691"/>
      <c r="M31" s="691"/>
      <c r="N31" s="691"/>
      <c r="O31" s="691"/>
      <c r="P31" s="691"/>
      <c r="Q31" s="692"/>
      <c r="R31" s="623" t="s">
        <v>122</v>
      </c>
      <c r="S31" s="624"/>
      <c r="T31" s="624"/>
      <c r="U31" s="624"/>
      <c r="V31" s="624"/>
      <c r="W31" s="624"/>
      <c r="X31" s="624"/>
      <c r="Y31" s="625"/>
      <c r="Z31" s="661" t="s">
        <v>122</v>
      </c>
      <c r="AA31" s="661"/>
      <c r="AB31" s="661"/>
      <c r="AC31" s="661"/>
      <c r="AD31" s="662" t="s">
        <v>122</v>
      </c>
      <c r="AE31" s="662"/>
      <c r="AF31" s="662"/>
      <c r="AG31" s="662"/>
      <c r="AH31" s="662"/>
      <c r="AI31" s="662"/>
      <c r="AJ31" s="662"/>
      <c r="AK31" s="662"/>
      <c r="AL31" s="626" t="s">
        <v>122</v>
      </c>
      <c r="AM31" s="627"/>
      <c r="AN31" s="627"/>
      <c r="AO31" s="663"/>
      <c r="AP31" s="693" t="s">
        <v>298</v>
      </c>
      <c r="AQ31" s="694"/>
      <c r="AR31" s="694"/>
      <c r="AS31" s="694"/>
      <c r="AT31" s="695" t="s">
        <v>299</v>
      </c>
      <c r="AU31" s="206"/>
      <c r="AV31" s="206"/>
      <c r="AW31" s="206"/>
      <c r="AX31" s="681" t="s">
        <v>177</v>
      </c>
      <c r="AY31" s="682"/>
      <c r="AZ31" s="682"/>
      <c r="BA31" s="682"/>
      <c r="BB31" s="682"/>
      <c r="BC31" s="682"/>
      <c r="BD31" s="682"/>
      <c r="BE31" s="682"/>
      <c r="BF31" s="683"/>
      <c r="BG31" s="685">
        <v>99.6</v>
      </c>
      <c r="BH31" s="686"/>
      <c r="BI31" s="686"/>
      <c r="BJ31" s="686"/>
      <c r="BK31" s="686"/>
      <c r="BL31" s="686"/>
      <c r="BM31" s="687">
        <v>99</v>
      </c>
      <c r="BN31" s="686"/>
      <c r="BO31" s="686"/>
      <c r="BP31" s="686"/>
      <c r="BQ31" s="688"/>
      <c r="BR31" s="685">
        <v>99.6</v>
      </c>
      <c r="BS31" s="686"/>
      <c r="BT31" s="686"/>
      <c r="BU31" s="686"/>
      <c r="BV31" s="686"/>
      <c r="BW31" s="686"/>
      <c r="BX31" s="687">
        <v>99.1</v>
      </c>
      <c r="BY31" s="686"/>
      <c r="BZ31" s="686"/>
      <c r="CA31" s="686"/>
      <c r="CB31" s="688"/>
      <c r="CD31" s="644"/>
      <c r="CE31" s="645"/>
      <c r="CF31" s="620" t="s">
        <v>300</v>
      </c>
      <c r="CG31" s="621"/>
      <c r="CH31" s="621"/>
      <c r="CI31" s="621"/>
      <c r="CJ31" s="621"/>
      <c r="CK31" s="621"/>
      <c r="CL31" s="621"/>
      <c r="CM31" s="621"/>
      <c r="CN31" s="621"/>
      <c r="CO31" s="621"/>
      <c r="CP31" s="621"/>
      <c r="CQ31" s="622"/>
      <c r="CR31" s="623">
        <v>205461</v>
      </c>
      <c r="CS31" s="636"/>
      <c r="CT31" s="636"/>
      <c r="CU31" s="636"/>
      <c r="CV31" s="636"/>
      <c r="CW31" s="636"/>
      <c r="CX31" s="636"/>
      <c r="CY31" s="637"/>
      <c r="CZ31" s="626">
        <v>0.4</v>
      </c>
      <c r="DA31" s="638"/>
      <c r="DB31" s="638"/>
      <c r="DC31" s="639"/>
      <c r="DD31" s="629">
        <v>185758</v>
      </c>
      <c r="DE31" s="636"/>
      <c r="DF31" s="636"/>
      <c r="DG31" s="636"/>
      <c r="DH31" s="636"/>
      <c r="DI31" s="636"/>
      <c r="DJ31" s="636"/>
      <c r="DK31" s="637"/>
      <c r="DL31" s="629">
        <v>185758</v>
      </c>
      <c r="DM31" s="636"/>
      <c r="DN31" s="636"/>
      <c r="DO31" s="636"/>
      <c r="DP31" s="636"/>
      <c r="DQ31" s="636"/>
      <c r="DR31" s="636"/>
      <c r="DS31" s="636"/>
      <c r="DT31" s="636"/>
      <c r="DU31" s="636"/>
      <c r="DV31" s="637"/>
      <c r="DW31" s="626">
        <v>0.6</v>
      </c>
      <c r="DX31" s="638"/>
      <c r="DY31" s="638"/>
      <c r="DZ31" s="638"/>
      <c r="EA31" s="638"/>
      <c r="EB31" s="638"/>
      <c r="EC31" s="650"/>
    </row>
    <row r="32" spans="2:133" ht="11.25" customHeight="1" x14ac:dyDescent="0.2">
      <c r="B32" s="620" t="s">
        <v>301</v>
      </c>
      <c r="C32" s="621"/>
      <c r="D32" s="621"/>
      <c r="E32" s="621"/>
      <c r="F32" s="621"/>
      <c r="G32" s="621"/>
      <c r="H32" s="621"/>
      <c r="I32" s="621"/>
      <c r="J32" s="621"/>
      <c r="K32" s="621"/>
      <c r="L32" s="621"/>
      <c r="M32" s="621"/>
      <c r="N32" s="621"/>
      <c r="O32" s="621"/>
      <c r="P32" s="621"/>
      <c r="Q32" s="622"/>
      <c r="R32" s="623">
        <v>3859347</v>
      </c>
      <c r="S32" s="624"/>
      <c r="T32" s="624"/>
      <c r="U32" s="624"/>
      <c r="V32" s="624"/>
      <c r="W32" s="624"/>
      <c r="X32" s="624"/>
      <c r="Y32" s="625"/>
      <c r="Z32" s="661">
        <v>6.9</v>
      </c>
      <c r="AA32" s="661"/>
      <c r="AB32" s="661"/>
      <c r="AC32" s="661"/>
      <c r="AD32" s="662" t="s">
        <v>122</v>
      </c>
      <c r="AE32" s="662"/>
      <c r="AF32" s="662"/>
      <c r="AG32" s="662"/>
      <c r="AH32" s="662"/>
      <c r="AI32" s="662"/>
      <c r="AJ32" s="662"/>
      <c r="AK32" s="662"/>
      <c r="AL32" s="626" t="s">
        <v>122</v>
      </c>
      <c r="AM32" s="627"/>
      <c r="AN32" s="627"/>
      <c r="AO32" s="663"/>
      <c r="AP32" s="664"/>
      <c r="AQ32" s="665"/>
      <c r="AR32" s="665"/>
      <c r="AS32" s="665"/>
      <c r="AT32" s="696"/>
      <c r="AU32" s="202" t="s">
        <v>302</v>
      </c>
      <c r="AX32" s="620" t="s">
        <v>303</v>
      </c>
      <c r="AY32" s="621"/>
      <c r="AZ32" s="621"/>
      <c r="BA32" s="621"/>
      <c r="BB32" s="621"/>
      <c r="BC32" s="621"/>
      <c r="BD32" s="621"/>
      <c r="BE32" s="621"/>
      <c r="BF32" s="622"/>
      <c r="BG32" s="689">
        <v>99.6</v>
      </c>
      <c r="BH32" s="636"/>
      <c r="BI32" s="636"/>
      <c r="BJ32" s="636"/>
      <c r="BK32" s="636"/>
      <c r="BL32" s="636"/>
      <c r="BM32" s="627">
        <v>99.3</v>
      </c>
      <c r="BN32" s="636"/>
      <c r="BO32" s="636"/>
      <c r="BP32" s="636"/>
      <c r="BQ32" s="659"/>
      <c r="BR32" s="689">
        <v>99.7</v>
      </c>
      <c r="BS32" s="636"/>
      <c r="BT32" s="636"/>
      <c r="BU32" s="636"/>
      <c r="BV32" s="636"/>
      <c r="BW32" s="636"/>
      <c r="BX32" s="627">
        <v>99.4</v>
      </c>
      <c r="BY32" s="636"/>
      <c r="BZ32" s="636"/>
      <c r="CA32" s="636"/>
      <c r="CB32" s="659"/>
      <c r="CD32" s="646"/>
      <c r="CE32" s="647"/>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6" t="s">
        <v>122</v>
      </c>
      <c r="DA32" s="638"/>
      <c r="DB32" s="638"/>
      <c r="DC32" s="639"/>
      <c r="DD32" s="629" t="s">
        <v>122</v>
      </c>
      <c r="DE32" s="624"/>
      <c r="DF32" s="624"/>
      <c r="DG32" s="624"/>
      <c r="DH32" s="624"/>
      <c r="DI32" s="624"/>
      <c r="DJ32" s="624"/>
      <c r="DK32" s="625"/>
      <c r="DL32" s="629" t="s">
        <v>122</v>
      </c>
      <c r="DM32" s="624"/>
      <c r="DN32" s="624"/>
      <c r="DO32" s="624"/>
      <c r="DP32" s="624"/>
      <c r="DQ32" s="624"/>
      <c r="DR32" s="624"/>
      <c r="DS32" s="624"/>
      <c r="DT32" s="624"/>
      <c r="DU32" s="624"/>
      <c r="DV32" s="625"/>
      <c r="DW32" s="626" t="s">
        <v>122</v>
      </c>
      <c r="DX32" s="638"/>
      <c r="DY32" s="638"/>
      <c r="DZ32" s="638"/>
      <c r="EA32" s="638"/>
      <c r="EB32" s="638"/>
      <c r="EC32" s="650"/>
    </row>
    <row r="33" spans="2:133" ht="11.25" customHeight="1" x14ac:dyDescent="0.2">
      <c r="B33" s="620" t="s">
        <v>305</v>
      </c>
      <c r="C33" s="621"/>
      <c r="D33" s="621"/>
      <c r="E33" s="621"/>
      <c r="F33" s="621"/>
      <c r="G33" s="621"/>
      <c r="H33" s="621"/>
      <c r="I33" s="621"/>
      <c r="J33" s="621"/>
      <c r="K33" s="621"/>
      <c r="L33" s="621"/>
      <c r="M33" s="621"/>
      <c r="N33" s="621"/>
      <c r="O33" s="621"/>
      <c r="P33" s="621"/>
      <c r="Q33" s="622"/>
      <c r="R33" s="623">
        <v>283868</v>
      </c>
      <c r="S33" s="624"/>
      <c r="T33" s="624"/>
      <c r="U33" s="624"/>
      <c r="V33" s="624"/>
      <c r="W33" s="624"/>
      <c r="X33" s="624"/>
      <c r="Y33" s="625"/>
      <c r="Z33" s="661">
        <v>0.5</v>
      </c>
      <c r="AA33" s="661"/>
      <c r="AB33" s="661"/>
      <c r="AC33" s="661"/>
      <c r="AD33" s="662">
        <v>4457</v>
      </c>
      <c r="AE33" s="662"/>
      <c r="AF33" s="662"/>
      <c r="AG33" s="662"/>
      <c r="AH33" s="662"/>
      <c r="AI33" s="662"/>
      <c r="AJ33" s="662"/>
      <c r="AK33" s="662"/>
      <c r="AL33" s="626">
        <v>0</v>
      </c>
      <c r="AM33" s="627"/>
      <c r="AN33" s="627"/>
      <c r="AO33" s="663"/>
      <c r="AP33" s="666"/>
      <c r="AQ33" s="667"/>
      <c r="AR33" s="667"/>
      <c r="AS33" s="667"/>
      <c r="AT33" s="697"/>
      <c r="AU33" s="207"/>
      <c r="AV33" s="207"/>
      <c r="AW33" s="207"/>
      <c r="AX33" s="604" t="s">
        <v>306</v>
      </c>
      <c r="AY33" s="605"/>
      <c r="AZ33" s="605"/>
      <c r="BA33" s="605"/>
      <c r="BB33" s="605"/>
      <c r="BC33" s="605"/>
      <c r="BD33" s="605"/>
      <c r="BE33" s="605"/>
      <c r="BF33" s="606"/>
      <c r="BG33" s="684">
        <v>99.5</v>
      </c>
      <c r="BH33" s="608"/>
      <c r="BI33" s="608"/>
      <c r="BJ33" s="608"/>
      <c r="BK33" s="608"/>
      <c r="BL33" s="608"/>
      <c r="BM33" s="654">
        <v>98.9</v>
      </c>
      <c r="BN33" s="608"/>
      <c r="BO33" s="608"/>
      <c r="BP33" s="608"/>
      <c r="BQ33" s="671"/>
      <c r="BR33" s="684">
        <v>99.6</v>
      </c>
      <c r="BS33" s="608"/>
      <c r="BT33" s="608"/>
      <c r="BU33" s="608"/>
      <c r="BV33" s="608"/>
      <c r="BW33" s="608"/>
      <c r="BX33" s="654">
        <v>98.9</v>
      </c>
      <c r="BY33" s="608"/>
      <c r="BZ33" s="608"/>
      <c r="CA33" s="608"/>
      <c r="CB33" s="671"/>
      <c r="CD33" s="620" t="s">
        <v>307</v>
      </c>
      <c r="CE33" s="621"/>
      <c r="CF33" s="621"/>
      <c r="CG33" s="621"/>
      <c r="CH33" s="621"/>
      <c r="CI33" s="621"/>
      <c r="CJ33" s="621"/>
      <c r="CK33" s="621"/>
      <c r="CL33" s="621"/>
      <c r="CM33" s="621"/>
      <c r="CN33" s="621"/>
      <c r="CO33" s="621"/>
      <c r="CP33" s="621"/>
      <c r="CQ33" s="622"/>
      <c r="CR33" s="623">
        <v>18653796</v>
      </c>
      <c r="CS33" s="636"/>
      <c r="CT33" s="636"/>
      <c r="CU33" s="636"/>
      <c r="CV33" s="636"/>
      <c r="CW33" s="636"/>
      <c r="CX33" s="636"/>
      <c r="CY33" s="637"/>
      <c r="CZ33" s="626">
        <v>34.200000000000003</v>
      </c>
      <c r="DA33" s="638"/>
      <c r="DB33" s="638"/>
      <c r="DC33" s="639"/>
      <c r="DD33" s="629">
        <v>15141505</v>
      </c>
      <c r="DE33" s="636"/>
      <c r="DF33" s="636"/>
      <c r="DG33" s="636"/>
      <c r="DH33" s="636"/>
      <c r="DI33" s="636"/>
      <c r="DJ33" s="636"/>
      <c r="DK33" s="637"/>
      <c r="DL33" s="629">
        <v>10338466</v>
      </c>
      <c r="DM33" s="636"/>
      <c r="DN33" s="636"/>
      <c r="DO33" s="636"/>
      <c r="DP33" s="636"/>
      <c r="DQ33" s="636"/>
      <c r="DR33" s="636"/>
      <c r="DS33" s="636"/>
      <c r="DT33" s="636"/>
      <c r="DU33" s="636"/>
      <c r="DV33" s="637"/>
      <c r="DW33" s="626">
        <v>35.200000000000003</v>
      </c>
      <c r="DX33" s="638"/>
      <c r="DY33" s="638"/>
      <c r="DZ33" s="638"/>
      <c r="EA33" s="638"/>
      <c r="EB33" s="638"/>
      <c r="EC33" s="650"/>
    </row>
    <row r="34" spans="2:133" ht="11.25" customHeight="1" x14ac:dyDescent="0.2">
      <c r="B34" s="620" t="s">
        <v>308</v>
      </c>
      <c r="C34" s="621"/>
      <c r="D34" s="621"/>
      <c r="E34" s="621"/>
      <c r="F34" s="621"/>
      <c r="G34" s="621"/>
      <c r="H34" s="621"/>
      <c r="I34" s="621"/>
      <c r="J34" s="621"/>
      <c r="K34" s="621"/>
      <c r="L34" s="621"/>
      <c r="M34" s="621"/>
      <c r="N34" s="621"/>
      <c r="O34" s="621"/>
      <c r="P34" s="621"/>
      <c r="Q34" s="622"/>
      <c r="R34" s="623">
        <v>493876</v>
      </c>
      <c r="S34" s="624"/>
      <c r="T34" s="624"/>
      <c r="U34" s="624"/>
      <c r="V34" s="624"/>
      <c r="W34" s="624"/>
      <c r="X34" s="624"/>
      <c r="Y34" s="625"/>
      <c r="Z34" s="661">
        <v>0.9</v>
      </c>
      <c r="AA34" s="661"/>
      <c r="AB34" s="661"/>
      <c r="AC34" s="661"/>
      <c r="AD34" s="662" t="s">
        <v>122</v>
      </c>
      <c r="AE34" s="662"/>
      <c r="AF34" s="662"/>
      <c r="AG34" s="662"/>
      <c r="AH34" s="662"/>
      <c r="AI34" s="662"/>
      <c r="AJ34" s="662"/>
      <c r="AK34" s="662"/>
      <c r="AL34" s="626" t="s">
        <v>122</v>
      </c>
      <c r="AM34" s="627"/>
      <c r="AN34" s="627"/>
      <c r="AO34" s="66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7548681</v>
      </c>
      <c r="CS34" s="624"/>
      <c r="CT34" s="624"/>
      <c r="CU34" s="624"/>
      <c r="CV34" s="624"/>
      <c r="CW34" s="624"/>
      <c r="CX34" s="624"/>
      <c r="CY34" s="625"/>
      <c r="CZ34" s="626">
        <v>13.9</v>
      </c>
      <c r="DA34" s="638"/>
      <c r="DB34" s="638"/>
      <c r="DC34" s="639"/>
      <c r="DD34" s="629">
        <v>6198130</v>
      </c>
      <c r="DE34" s="624"/>
      <c r="DF34" s="624"/>
      <c r="DG34" s="624"/>
      <c r="DH34" s="624"/>
      <c r="DI34" s="624"/>
      <c r="DJ34" s="624"/>
      <c r="DK34" s="625"/>
      <c r="DL34" s="629">
        <v>3963561</v>
      </c>
      <c r="DM34" s="624"/>
      <c r="DN34" s="624"/>
      <c r="DO34" s="624"/>
      <c r="DP34" s="624"/>
      <c r="DQ34" s="624"/>
      <c r="DR34" s="624"/>
      <c r="DS34" s="624"/>
      <c r="DT34" s="624"/>
      <c r="DU34" s="624"/>
      <c r="DV34" s="625"/>
      <c r="DW34" s="626">
        <v>13.5</v>
      </c>
      <c r="DX34" s="638"/>
      <c r="DY34" s="638"/>
      <c r="DZ34" s="638"/>
      <c r="EA34" s="638"/>
      <c r="EB34" s="638"/>
      <c r="EC34" s="650"/>
    </row>
    <row r="35" spans="2:133" ht="11.25" customHeight="1" x14ac:dyDescent="0.2">
      <c r="B35" s="620" t="s">
        <v>310</v>
      </c>
      <c r="C35" s="621"/>
      <c r="D35" s="621"/>
      <c r="E35" s="621"/>
      <c r="F35" s="621"/>
      <c r="G35" s="621"/>
      <c r="H35" s="621"/>
      <c r="I35" s="621"/>
      <c r="J35" s="621"/>
      <c r="K35" s="621"/>
      <c r="L35" s="621"/>
      <c r="M35" s="621"/>
      <c r="N35" s="621"/>
      <c r="O35" s="621"/>
      <c r="P35" s="621"/>
      <c r="Q35" s="622"/>
      <c r="R35" s="623">
        <v>1444353</v>
      </c>
      <c r="S35" s="624"/>
      <c r="T35" s="624"/>
      <c r="U35" s="624"/>
      <c r="V35" s="624"/>
      <c r="W35" s="624"/>
      <c r="X35" s="624"/>
      <c r="Y35" s="625"/>
      <c r="Z35" s="661">
        <v>2.6</v>
      </c>
      <c r="AA35" s="661"/>
      <c r="AB35" s="661"/>
      <c r="AC35" s="661"/>
      <c r="AD35" s="662" t="s">
        <v>122</v>
      </c>
      <c r="AE35" s="662"/>
      <c r="AF35" s="662"/>
      <c r="AG35" s="662"/>
      <c r="AH35" s="662"/>
      <c r="AI35" s="662"/>
      <c r="AJ35" s="662"/>
      <c r="AK35" s="662"/>
      <c r="AL35" s="626" t="s">
        <v>122</v>
      </c>
      <c r="AM35" s="627"/>
      <c r="AN35" s="627"/>
      <c r="AO35" s="663"/>
      <c r="AP35" s="210"/>
      <c r="AQ35" s="675" t="s">
        <v>311</v>
      </c>
      <c r="AR35" s="676"/>
      <c r="AS35" s="676"/>
      <c r="AT35" s="676"/>
      <c r="AU35" s="676"/>
      <c r="AV35" s="676"/>
      <c r="AW35" s="676"/>
      <c r="AX35" s="676"/>
      <c r="AY35" s="676"/>
      <c r="AZ35" s="676"/>
      <c r="BA35" s="676"/>
      <c r="BB35" s="676"/>
      <c r="BC35" s="676"/>
      <c r="BD35" s="676"/>
      <c r="BE35" s="676"/>
      <c r="BF35" s="677"/>
      <c r="BG35" s="675" t="s">
        <v>312</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313</v>
      </c>
      <c r="CE35" s="621"/>
      <c r="CF35" s="621"/>
      <c r="CG35" s="621"/>
      <c r="CH35" s="621"/>
      <c r="CI35" s="621"/>
      <c r="CJ35" s="621"/>
      <c r="CK35" s="621"/>
      <c r="CL35" s="621"/>
      <c r="CM35" s="621"/>
      <c r="CN35" s="621"/>
      <c r="CO35" s="621"/>
      <c r="CP35" s="621"/>
      <c r="CQ35" s="622"/>
      <c r="CR35" s="623">
        <v>282484</v>
      </c>
      <c r="CS35" s="636"/>
      <c r="CT35" s="636"/>
      <c r="CU35" s="636"/>
      <c r="CV35" s="636"/>
      <c r="CW35" s="636"/>
      <c r="CX35" s="636"/>
      <c r="CY35" s="637"/>
      <c r="CZ35" s="626">
        <v>0.5</v>
      </c>
      <c r="DA35" s="638"/>
      <c r="DB35" s="638"/>
      <c r="DC35" s="639"/>
      <c r="DD35" s="629">
        <v>230761</v>
      </c>
      <c r="DE35" s="636"/>
      <c r="DF35" s="636"/>
      <c r="DG35" s="636"/>
      <c r="DH35" s="636"/>
      <c r="DI35" s="636"/>
      <c r="DJ35" s="636"/>
      <c r="DK35" s="637"/>
      <c r="DL35" s="629">
        <v>230761</v>
      </c>
      <c r="DM35" s="636"/>
      <c r="DN35" s="636"/>
      <c r="DO35" s="636"/>
      <c r="DP35" s="636"/>
      <c r="DQ35" s="636"/>
      <c r="DR35" s="636"/>
      <c r="DS35" s="636"/>
      <c r="DT35" s="636"/>
      <c r="DU35" s="636"/>
      <c r="DV35" s="637"/>
      <c r="DW35" s="626">
        <v>0.8</v>
      </c>
      <c r="DX35" s="638"/>
      <c r="DY35" s="638"/>
      <c r="DZ35" s="638"/>
      <c r="EA35" s="638"/>
      <c r="EB35" s="638"/>
      <c r="EC35" s="650"/>
    </row>
    <row r="36" spans="2:133" ht="11.25" customHeight="1" x14ac:dyDescent="0.2">
      <c r="B36" s="620" t="s">
        <v>314</v>
      </c>
      <c r="C36" s="621"/>
      <c r="D36" s="621"/>
      <c r="E36" s="621"/>
      <c r="F36" s="621"/>
      <c r="G36" s="621"/>
      <c r="H36" s="621"/>
      <c r="I36" s="621"/>
      <c r="J36" s="621"/>
      <c r="K36" s="621"/>
      <c r="L36" s="621"/>
      <c r="M36" s="621"/>
      <c r="N36" s="621"/>
      <c r="O36" s="621"/>
      <c r="P36" s="621"/>
      <c r="Q36" s="622"/>
      <c r="R36" s="623">
        <v>1032050</v>
      </c>
      <c r="S36" s="624"/>
      <c r="T36" s="624"/>
      <c r="U36" s="624"/>
      <c r="V36" s="624"/>
      <c r="W36" s="624"/>
      <c r="X36" s="624"/>
      <c r="Y36" s="625"/>
      <c r="Z36" s="661">
        <v>1.9</v>
      </c>
      <c r="AA36" s="661"/>
      <c r="AB36" s="661"/>
      <c r="AC36" s="661"/>
      <c r="AD36" s="662" t="s">
        <v>122</v>
      </c>
      <c r="AE36" s="662"/>
      <c r="AF36" s="662"/>
      <c r="AG36" s="662"/>
      <c r="AH36" s="662"/>
      <c r="AI36" s="662"/>
      <c r="AJ36" s="662"/>
      <c r="AK36" s="662"/>
      <c r="AL36" s="626" t="s">
        <v>122</v>
      </c>
      <c r="AM36" s="627"/>
      <c r="AN36" s="627"/>
      <c r="AO36" s="663"/>
      <c r="AP36" s="210"/>
      <c r="AQ36" s="672" t="s">
        <v>315</v>
      </c>
      <c r="AR36" s="673"/>
      <c r="AS36" s="673"/>
      <c r="AT36" s="673"/>
      <c r="AU36" s="673"/>
      <c r="AV36" s="673"/>
      <c r="AW36" s="673"/>
      <c r="AX36" s="673"/>
      <c r="AY36" s="674"/>
      <c r="AZ36" s="678">
        <v>7321700</v>
      </c>
      <c r="BA36" s="679"/>
      <c r="BB36" s="679"/>
      <c r="BC36" s="679"/>
      <c r="BD36" s="679"/>
      <c r="BE36" s="679"/>
      <c r="BF36" s="680"/>
      <c r="BG36" s="681" t="s">
        <v>316</v>
      </c>
      <c r="BH36" s="682"/>
      <c r="BI36" s="682"/>
      <c r="BJ36" s="682"/>
      <c r="BK36" s="682"/>
      <c r="BL36" s="682"/>
      <c r="BM36" s="682"/>
      <c r="BN36" s="682"/>
      <c r="BO36" s="682"/>
      <c r="BP36" s="682"/>
      <c r="BQ36" s="682"/>
      <c r="BR36" s="682"/>
      <c r="BS36" s="682"/>
      <c r="BT36" s="682"/>
      <c r="BU36" s="683"/>
      <c r="BV36" s="678" t="s">
        <v>122</v>
      </c>
      <c r="BW36" s="679"/>
      <c r="BX36" s="679"/>
      <c r="BY36" s="679"/>
      <c r="BZ36" s="679"/>
      <c r="CA36" s="679"/>
      <c r="CB36" s="680"/>
      <c r="CD36" s="620" t="s">
        <v>317</v>
      </c>
      <c r="CE36" s="621"/>
      <c r="CF36" s="621"/>
      <c r="CG36" s="621"/>
      <c r="CH36" s="621"/>
      <c r="CI36" s="621"/>
      <c r="CJ36" s="621"/>
      <c r="CK36" s="621"/>
      <c r="CL36" s="621"/>
      <c r="CM36" s="621"/>
      <c r="CN36" s="621"/>
      <c r="CO36" s="621"/>
      <c r="CP36" s="621"/>
      <c r="CQ36" s="622"/>
      <c r="CR36" s="623">
        <v>3582548</v>
      </c>
      <c r="CS36" s="624"/>
      <c r="CT36" s="624"/>
      <c r="CU36" s="624"/>
      <c r="CV36" s="624"/>
      <c r="CW36" s="624"/>
      <c r="CX36" s="624"/>
      <c r="CY36" s="625"/>
      <c r="CZ36" s="626">
        <v>6.6</v>
      </c>
      <c r="DA36" s="638"/>
      <c r="DB36" s="638"/>
      <c r="DC36" s="639"/>
      <c r="DD36" s="629">
        <v>3266045</v>
      </c>
      <c r="DE36" s="624"/>
      <c r="DF36" s="624"/>
      <c r="DG36" s="624"/>
      <c r="DH36" s="624"/>
      <c r="DI36" s="624"/>
      <c r="DJ36" s="624"/>
      <c r="DK36" s="625"/>
      <c r="DL36" s="629">
        <v>1736339</v>
      </c>
      <c r="DM36" s="624"/>
      <c r="DN36" s="624"/>
      <c r="DO36" s="624"/>
      <c r="DP36" s="624"/>
      <c r="DQ36" s="624"/>
      <c r="DR36" s="624"/>
      <c r="DS36" s="624"/>
      <c r="DT36" s="624"/>
      <c r="DU36" s="624"/>
      <c r="DV36" s="625"/>
      <c r="DW36" s="626">
        <v>5.9</v>
      </c>
      <c r="DX36" s="638"/>
      <c r="DY36" s="638"/>
      <c r="DZ36" s="638"/>
      <c r="EA36" s="638"/>
      <c r="EB36" s="638"/>
      <c r="EC36" s="650"/>
    </row>
    <row r="37" spans="2:133" ht="11.25" customHeight="1" x14ac:dyDescent="0.2">
      <c r="B37" s="620" t="s">
        <v>318</v>
      </c>
      <c r="C37" s="621"/>
      <c r="D37" s="621"/>
      <c r="E37" s="621"/>
      <c r="F37" s="621"/>
      <c r="G37" s="621"/>
      <c r="H37" s="621"/>
      <c r="I37" s="621"/>
      <c r="J37" s="621"/>
      <c r="K37" s="621"/>
      <c r="L37" s="621"/>
      <c r="M37" s="621"/>
      <c r="N37" s="621"/>
      <c r="O37" s="621"/>
      <c r="P37" s="621"/>
      <c r="Q37" s="622"/>
      <c r="R37" s="623">
        <v>1620199</v>
      </c>
      <c r="S37" s="624"/>
      <c r="T37" s="624"/>
      <c r="U37" s="624"/>
      <c r="V37" s="624"/>
      <c r="W37" s="624"/>
      <c r="X37" s="624"/>
      <c r="Y37" s="625"/>
      <c r="Z37" s="661">
        <v>2.9</v>
      </c>
      <c r="AA37" s="661"/>
      <c r="AB37" s="661"/>
      <c r="AC37" s="661"/>
      <c r="AD37" s="662">
        <v>543</v>
      </c>
      <c r="AE37" s="662"/>
      <c r="AF37" s="662"/>
      <c r="AG37" s="662"/>
      <c r="AH37" s="662"/>
      <c r="AI37" s="662"/>
      <c r="AJ37" s="662"/>
      <c r="AK37" s="662"/>
      <c r="AL37" s="626">
        <v>0</v>
      </c>
      <c r="AM37" s="627"/>
      <c r="AN37" s="627"/>
      <c r="AO37" s="663"/>
      <c r="AQ37" s="656" t="s">
        <v>319</v>
      </c>
      <c r="AR37" s="657"/>
      <c r="AS37" s="657"/>
      <c r="AT37" s="657"/>
      <c r="AU37" s="657"/>
      <c r="AV37" s="657"/>
      <c r="AW37" s="657"/>
      <c r="AX37" s="657"/>
      <c r="AY37" s="658"/>
      <c r="AZ37" s="623">
        <v>1661907</v>
      </c>
      <c r="BA37" s="624"/>
      <c r="BB37" s="624"/>
      <c r="BC37" s="624"/>
      <c r="BD37" s="636"/>
      <c r="BE37" s="636"/>
      <c r="BF37" s="659"/>
      <c r="BG37" s="620" t="s">
        <v>320</v>
      </c>
      <c r="BH37" s="621"/>
      <c r="BI37" s="621"/>
      <c r="BJ37" s="621"/>
      <c r="BK37" s="621"/>
      <c r="BL37" s="621"/>
      <c r="BM37" s="621"/>
      <c r="BN37" s="621"/>
      <c r="BO37" s="621"/>
      <c r="BP37" s="621"/>
      <c r="BQ37" s="621"/>
      <c r="BR37" s="621"/>
      <c r="BS37" s="621"/>
      <c r="BT37" s="621"/>
      <c r="BU37" s="622"/>
      <c r="BV37" s="623">
        <v>-250702</v>
      </c>
      <c r="BW37" s="624"/>
      <c r="BX37" s="624"/>
      <c r="BY37" s="624"/>
      <c r="BZ37" s="624"/>
      <c r="CA37" s="624"/>
      <c r="CB37" s="660"/>
      <c r="CD37" s="620" t="s">
        <v>321</v>
      </c>
      <c r="CE37" s="621"/>
      <c r="CF37" s="621"/>
      <c r="CG37" s="621"/>
      <c r="CH37" s="621"/>
      <c r="CI37" s="621"/>
      <c r="CJ37" s="621"/>
      <c r="CK37" s="621"/>
      <c r="CL37" s="621"/>
      <c r="CM37" s="621"/>
      <c r="CN37" s="621"/>
      <c r="CO37" s="621"/>
      <c r="CP37" s="621"/>
      <c r="CQ37" s="622"/>
      <c r="CR37" s="623">
        <v>9835</v>
      </c>
      <c r="CS37" s="636"/>
      <c r="CT37" s="636"/>
      <c r="CU37" s="636"/>
      <c r="CV37" s="636"/>
      <c r="CW37" s="636"/>
      <c r="CX37" s="636"/>
      <c r="CY37" s="637"/>
      <c r="CZ37" s="626">
        <v>0</v>
      </c>
      <c r="DA37" s="638"/>
      <c r="DB37" s="638"/>
      <c r="DC37" s="639"/>
      <c r="DD37" s="629">
        <v>9835</v>
      </c>
      <c r="DE37" s="636"/>
      <c r="DF37" s="636"/>
      <c r="DG37" s="636"/>
      <c r="DH37" s="636"/>
      <c r="DI37" s="636"/>
      <c r="DJ37" s="636"/>
      <c r="DK37" s="637"/>
      <c r="DL37" s="629">
        <v>3835</v>
      </c>
      <c r="DM37" s="636"/>
      <c r="DN37" s="636"/>
      <c r="DO37" s="636"/>
      <c r="DP37" s="636"/>
      <c r="DQ37" s="636"/>
      <c r="DR37" s="636"/>
      <c r="DS37" s="636"/>
      <c r="DT37" s="636"/>
      <c r="DU37" s="636"/>
      <c r="DV37" s="637"/>
      <c r="DW37" s="626">
        <v>0</v>
      </c>
      <c r="DX37" s="638"/>
      <c r="DY37" s="638"/>
      <c r="DZ37" s="638"/>
      <c r="EA37" s="638"/>
      <c r="EB37" s="638"/>
      <c r="EC37" s="650"/>
    </row>
    <row r="38" spans="2:133" ht="11.25" customHeight="1" x14ac:dyDescent="0.2">
      <c r="B38" s="620" t="s">
        <v>322</v>
      </c>
      <c r="C38" s="621"/>
      <c r="D38" s="621"/>
      <c r="E38" s="621"/>
      <c r="F38" s="621"/>
      <c r="G38" s="621"/>
      <c r="H38" s="621"/>
      <c r="I38" s="621"/>
      <c r="J38" s="621"/>
      <c r="K38" s="621"/>
      <c r="L38" s="621"/>
      <c r="M38" s="621"/>
      <c r="N38" s="621"/>
      <c r="O38" s="621"/>
      <c r="P38" s="621"/>
      <c r="Q38" s="622"/>
      <c r="R38" s="623">
        <v>4369252</v>
      </c>
      <c r="S38" s="624"/>
      <c r="T38" s="624"/>
      <c r="U38" s="624"/>
      <c r="V38" s="624"/>
      <c r="W38" s="624"/>
      <c r="X38" s="624"/>
      <c r="Y38" s="625"/>
      <c r="Z38" s="661">
        <v>7.9</v>
      </c>
      <c r="AA38" s="661"/>
      <c r="AB38" s="661"/>
      <c r="AC38" s="661"/>
      <c r="AD38" s="662" t="s">
        <v>122</v>
      </c>
      <c r="AE38" s="662"/>
      <c r="AF38" s="662"/>
      <c r="AG38" s="662"/>
      <c r="AH38" s="662"/>
      <c r="AI38" s="662"/>
      <c r="AJ38" s="662"/>
      <c r="AK38" s="662"/>
      <c r="AL38" s="626" t="s">
        <v>122</v>
      </c>
      <c r="AM38" s="627"/>
      <c r="AN38" s="627"/>
      <c r="AO38" s="663"/>
      <c r="AQ38" s="656" t="s">
        <v>323</v>
      </c>
      <c r="AR38" s="657"/>
      <c r="AS38" s="657"/>
      <c r="AT38" s="657"/>
      <c r="AU38" s="657"/>
      <c r="AV38" s="657"/>
      <c r="AW38" s="657"/>
      <c r="AX38" s="657"/>
      <c r="AY38" s="658"/>
      <c r="AZ38" s="623">
        <v>177003</v>
      </c>
      <c r="BA38" s="624"/>
      <c r="BB38" s="624"/>
      <c r="BC38" s="624"/>
      <c r="BD38" s="636"/>
      <c r="BE38" s="636"/>
      <c r="BF38" s="659"/>
      <c r="BG38" s="620" t="s">
        <v>324</v>
      </c>
      <c r="BH38" s="621"/>
      <c r="BI38" s="621"/>
      <c r="BJ38" s="621"/>
      <c r="BK38" s="621"/>
      <c r="BL38" s="621"/>
      <c r="BM38" s="621"/>
      <c r="BN38" s="621"/>
      <c r="BO38" s="621"/>
      <c r="BP38" s="621"/>
      <c r="BQ38" s="621"/>
      <c r="BR38" s="621"/>
      <c r="BS38" s="621"/>
      <c r="BT38" s="621"/>
      <c r="BU38" s="622"/>
      <c r="BV38" s="623">
        <v>12663</v>
      </c>
      <c r="BW38" s="624"/>
      <c r="BX38" s="624"/>
      <c r="BY38" s="624"/>
      <c r="BZ38" s="624"/>
      <c r="CA38" s="624"/>
      <c r="CB38" s="660"/>
      <c r="CD38" s="620" t="s">
        <v>325</v>
      </c>
      <c r="CE38" s="621"/>
      <c r="CF38" s="621"/>
      <c r="CG38" s="621"/>
      <c r="CH38" s="621"/>
      <c r="CI38" s="621"/>
      <c r="CJ38" s="621"/>
      <c r="CK38" s="621"/>
      <c r="CL38" s="621"/>
      <c r="CM38" s="621"/>
      <c r="CN38" s="621"/>
      <c r="CO38" s="621"/>
      <c r="CP38" s="621"/>
      <c r="CQ38" s="622"/>
      <c r="CR38" s="623">
        <v>5648234</v>
      </c>
      <c r="CS38" s="624"/>
      <c r="CT38" s="624"/>
      <c r="CU38" s="624"/>
      <c r="CV38" s="624"/>
      <c r="CW38" s="624"/>
      <c r="CX38" s="624"/>
      <c r="CY38" s="625"/>
      <c r="CZ38" s="626">
        <v>10.4</v>
      </c>
      <c r="DA38" s="638"/>
      <c r="DB38" s="638"/>
      <c r="DC38" s="639"/>
      <c r="DD38" s="629">
        <v>4649368</v>
      </c>
      <c r="DE38" s="624"/>
      <c r="DF38" s="624"/>
      <c r="DG38" s="624"/>
      <c r="DH38" s="624"/>
      <c r="DI38" s="624"/>
      <c r="DJ38" s="624"/>
      <c r="DK38" s="625"/>
      <c r="DL38" s="629">
        <v>4287805</v>
      </c>
      <c r="DM38" s="624"/>
      <c r="DN38" s="624"/>
      <c r="DO38" s="624"/>
      <c r="DP38" s="624"/>
      <c r="DQ38" s="624"/>
      <c r="DR38" s="624"/>
      <c r="DS38" s="624"/>
      <c r="DT38" s="624"/>
      <c r="DU38" s="624"/>
      <c r="DV38" s="625"/>
      <c r="DW38" s="626">
        <v>14.6</v>
      </c>
      <c r="DX38" s="638"/>
      <c r="DY38" s="638"/>
      <c r="DZ38" s="638"/>
      <c r="EA38" s="638"/>
      <c r="EB38" s="638"/>
      <c r="EC38" s="650"/>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61" t="s">
        <v>122</v>
      </c>
      <c r="AA39" s="661"/>
      <c r="AB39" s="661"/>
      <c r="AC39" s="661"/>
      <c r="AD39" s="662" t="s">
        <v>122</v>
      </c>
      <c r="AE39" s="662"/>
      <c r="AF39" s="662"/>
      <c r="AG39" s="662"/>
      <c r="AH39" s="662"/>
      <c r="AI39" s="662"/>
      <c r="AJ39" s="662"/>
      <c r="AK39" s="662"/>
      <c r="AL39" s="626" t="s">
        <v>122</v>
      </c>
      <c r="AM39" s="627"/>
      <c r="AN39" s="627"/>
      <c r="AO39" s="663"/>
      <c r="AQ39" s="656" t="s">
        <v>327</v>
      </c>
      <c r="AR39" s="657"/>
      <c r="AS39" s="657"/>
      <c r="AT39" s="657"/>
      <c r="AU39" s="657"/>
      <c r="AV39" s="657"/>
      <c r="AW39" s="657"/>
      <c r="AX39" s="657"/>
      <c r="AY39" s="658"/>
      <c r="AZ39" s="623">
        <v>56361</v>
      </c>
      <c r="BA39" s="624"/>
      <c r="BB39" s="624"/>
      <c r="BC39" s="624"/>
      <c r="BD39" s="636"/>
      <c r="BE39" s="636"/>
      <c r="BF39" s="659"/>
      <c r="BG39" s="620" t="s">
        <v>328</v>
      </c>
      <c r="BH39" s="621"/>
      <c r="BI39" s="621"/>
      <c r="BJ39" s="621"/>
      <c r="BK39" s="621"/>
      <c r="BL39" s="621"/>
      <c r="BM39" s="621"/>
      <c r="BN39" s="621"/>
      <c r="BO39" s="621"/>
      <c r="BP39" s="621"/>
      <c r="BQ39" s="621"/>
      <c r="BR39" s="621"/>
      <c r="BS39" s="621"/>
      <c r="BT39" s="621"/>
      <c r="BU39" s="622"/>
      <c r="BV39" s="623">
        <v>17754</v>
      </c>
      <c r="BW39" s="624"/>
      <c r="BX39" s="624"/>
      <c r="BY39" s="624"/>
      <c r="BZ39" s="624"/>
      <c r="CA39" s="624"/>
      <c r="CB39" s="660"/>
      <c r="CD39" s="620" t="s">
        <v>329</v>
      </c>
      <c r="CE39" s="621"/>
      <c r="CF39" s="621"/>
      <c r="CG39" s="621"/>
      <c r="CH39" s="621"/>
      <c r="CI39" s="621"/>
      <c r="CJ39" s="621"/>
      <c r="CK39" s="621"/>
      <c r="CL39" s="621"/>
      <c r="CM39" s="621"/>
      <c r="CN39" s="621"/>
      <c r="CO39" s="621"/>
      <c r="CP39" s="621"/>
      <c r="CQ39" s="622"/>
      <c r="CR39" s="623">
        <v>689288</v>
      </c>
      <c r="CS39" s="636"/>
      <c r="CT39" s="636"/>
      <c r="CU39" s="636"/>
      <c r="CV39" s="636"/>
      <c r="CW39" s="636"/>
      <c r="CX39" s="636"/>
      <c r="CY39" s="637"/>
      <c r="CZ39" s="626">
        <v>1.3</v>
      </c>
      <c r="DA39" s="638"/>
      <c r="DB39" s="638"/>
      <c r="DC39" s="639"/>
      <c r="DD39" s="629">
        <v>667721</v>
      </c>
      <c r="DE39" s="636"/>
      <c r="DF39" s="636"/>
      <c r="DG39" s="636"/>
      <c r="DH39" s="636"/>
      <c r="DI39" s="636"/>
      <c r="DJ39" s="636"/>
      <c r="DK39" s="637"/>
      <c r="DL39" s="629" t="s">
        <v>122</v>
      </c>
      <c r="DM39" s="636"/>
      <c r="DN39" s="636"/>
      <c r="DO39" s="636"/>
      <c r="DP39" s="636"/>
      <c r="DQ39" s="636"/>
      <c r="DR39" s="636"/>
      <c r="DS39" s="636"/>
      <c r="DT39" s="636"/>
      <c r="DU39" s="636"/>
      <c r="DV39" s="637"/>
      <c r="DW39" s="626" t="s">
        <v>122</v>
      </c>
      <c r="DX39" s="638"/>
      <c r="DY39" s="638"/>
      <c r="DZ39" s="638"/>
      <c r="EA39" s="638"/>
      <c r="EB39" s="638"/>
      <c r="EC39" s="650"/>
    </row>
    <row r="40" spans="2:133" ht="11.25" customHeight="1" x14ac:dyDescent="0.2">
      <c r="B40" s="620" t="s">
        <v>330</v>
      </c>
      <c r="C40" s="621"/>
      <c r="D40" s="621"/>
      <c r="E40" s="621"/>
      <c r="F40" s="621"/>
      <c r="G40" s="621"/>
      <c r="H40" s="621"/>
      <c r="I40" s="621"/>
      <c r="J40" s="621"/>
      <c r="K40" s="621"/>
      <c r="L40" s="621"/>
      <c r="M40" s="621"/>
      <c r="N40" s="621"/>
      <c r="O40" s="621"/>
      <c r="P40" s="621"/>
      <c r="Q40" s="622"/>
      <c r="R40" s="623">
        <v>117152</v>
      </c>
      <c r="S40" s="624"/>
      <c r="T40" s="624"/>
      <c r="U40" s="624"/>
      <c r="V40" s="624"/>
      <c r="W40" s="624"/>
      <c r="X40" s="624"/>
      <c r="Y40" s="625"/>
      <c r="Z40" s="661">
        <v>0.2</v>
      </c>
      <c r="AA40" s="661"/>
      <c r="AB40" s="661"/>
      <c r="AC40" s="661"/>
      <c r="AD40" s="662" t="s">
        <v>122</v>
      </c>
      <c r="AE40" s="662"/>
      <c r="AF40" s="662"/>
      <c r="AG40" s="662"/>
      <c r="AH40" s="662"/>
      <c r="AI40" s="662"/>
      <c r="AJ40" s="662"/>
      <c r="AK40" s="662"/>
      <c r="AL40" s="626" t="s">
        <v>122</v>
      </c>
      <c r="AM40" s="627"/>
      <c r="AN40" s="627"/>
      <c r="AO40" s="663"/>
      <c r="AQ40" s="656" t="s">
        <v>331</v>
      </c>
      <c r="AR40" s="657"/>
      <c r="AS40" s="657"/>
      <c r="AT40" s="657"/>
      <c r="AU40" s="657"/>
      <c r="AV40" s="657"/>
      <c r="AW40" s="657"/>
      <c r="AX40" s="657"/>
      <c r="AY40" s="658"/>
      <c r="AZ40" s="623">
        <v>11559</v>
      </c>
      <c r="BA40" s="624"/>
      <c r="BB40" s="624"/>
      <c r="BC40" s="624"/>
      <c r="BD40" s="636"/>
      <c r="BE40" s="636"/>
      <c r="BF40" s="659"/>
      <c r="BG40" s="664" t="s">
        <v>332</v>
      </c>
      <c r="BH40" s="665"/>
      <c r="BI40" s="665"/>
      <c r="BJ40" s="665"/>
      <c r="BK40" s="665"/>
      <c r="BL40" s="211"/>
      <c r="BM40" s="621" t="s">
        <v>333</v>
      </c>
      <c r="BN40" s="621"/>
      <c r="BO40" s="621"/>
      <c r="BP40" s="621"/>
      <c r="BQ40" s="621"/>
      <c r="BR40" s="621"/>
      <c r="BS40" s="621"/>
      <c r="BT40" s="621"/>
      <c r="BU40" s="622"/>
      <c r="BV40" s="623">
        <v>98</v>
      </c>
      <c r="BW40" s="624"/>
      <c r="BX40" s="624"/>
      <c r="BY40" s="624"/>
      <c r="BZ40" s="624"/>
      <c r="CA40" s="624"/>
      <c r="CB40" s="660"/>
      <c r="CD40" s="620" t="s">
        <v>334</v>
      </c>
      <c r="CE40" s="621"/>
      <c r="CF40" s="621"/>
      <c r="CG40" s="621"/>
      <c r="CH40" s="621"/>
      <c r="CI40" s="621"/>
      <c r="CJ40" s="621"/>
      <c r="CK40" s="621"/>
      <c r="CL40" s="621"/>
      <c r="CM40" s="621"/>
      <c r="CN40" s="621"/>
      <c r="CO40" s="621"/>
      <c r="CP40" s="621"/>
      <c r="CQ40" s="622"/>
      <c r="CR40" s="623">
        <v>902561</v>
      </c>
      <c r="CS40" s="624"/>
      <c r="CT40" s="624"/>
      <c r="CU40" s="624"/>
      <c r="CV40" s="624"/>
      <c r="CW40" s="624"/>
      <c r="CX40" s="624"/>
      <c r="CY40" s="625"/>
      <c r="CZ40" s="626">
        <v>1.7</v>
      </c>
      <c r="DA40" s="638"/>
      <c r="DB40" s="638"/>
      <c r="DC40" s="639"/>
      <c r="DD40" s="629">
        <v>129480</v>
      </c>
      <c r="DE40" s="624"/>
      <c r="DF40" s="624"/>
      <c r="DG40" s="624"/>
      <c r="DH40" s="624"/>
      <c r="DI40" s="624"/>
      <c r="DJ40" s="624"/>
      <c r="DK40" s="625"/>
      <c r="DL40" s="629">
        <v>120000</v>
      </c>
      <c r="DM40" s="624"/>
      <c r="DN40" s="624"/>
      <c r="DO40" s="624"/>
      <c r="DP40" s="624"/>
      <c r="DQ40" s="624"/>
      <c r="DR40" s="624"/>
      <c r="DS40" s="624"/>
      <c r="DT40" s="624"/>
      <c r="DU40" s="624"/>
      <c r="DV40" s="625"/>
      <c r="DW40" s="626">
        <v>0.4</v>
      </c>
      <c r="DX40" s="638"/>
      <c r="DY40" s="638"/>
      <c r="DZ40" s="638"/>
      <c r="EA40" s="638"/>
      <c r="EB40" s="638"/>
      <c r="EC40" s="650"/>
    </row>
    <row r="41" spans="2:133" ht="11.25" customHeight="1" x14ac:dyDescent="0.2">
      <c r="B41" s="604" t="s">
        <v>335</v>
      </c>
      <c r="C41" s="605"/>
      <c r="D41" s="605"/>
      <c r="E41" s="605"/>
      <c r="F41" s="605"/>
      <c r="G41" s="605"/>
      <c r="H41" s="605"/>
      <c r="I41" s="605"/>
      <c r="J41" s="605"/>
      <c r="K41" s="605"/>
      <c r="L41" s="605"/>
      <c r="M41" s="605"/>
      <c r="N41" s="605"/>
      <c r="O41" s="605"/>
      <c r="P41" s="605"/>
      <c r="Q41" s="606"/>
      <c r="R41" s="607">
        <v>55537000</v>
      </c>
      <c r="S41" s="648"/>
      <c r="T41" s="648"/>
      <c r="U41" s="648"/>
      <c r="V41" s="648"/>
      <c r="W41" s="648"/>
      <c r="X41" s="648"/>
      <c r="Y41" s="651"/>
      <c r="Z41" s="652">
        <v>100</v>
      </c>
      <c r="AA41" s="652"/>
      <c r="AB41" s="652"/>
      <c r="AC41" s="652"/>
      <c r="AD41" s="653">
        <v>29232972</v>
      </c>
      <c r="AE41" s="653"/>
      <c r="AF41" s="653"/>
      <c r="AG41" s="653"/>
      <c r="AH41" s="653"/>
      <c r="AI41" s="653"/>
      <c r="AJ41" s="653"/>
      <c r="AK41" s="653"/>
      <c r="AL41" s="610">
        <v>100</v>
      </c>
      <c r="AM41" s="654"/>
      <c r="AN41" s="654"/>
      <c r="AO41" s="655"/>
      <c r="AQ41" s="656" t="s">
        <v>336</v>
      </c>
      <c r="AR41" s="657"/>
      <c r="AS41" s="657"/>
      <c r="AT41" s="657"/>
      <c r="AU41" s="657"/>
      <c r="AV41" s="657"/>
      <c r="AW41" s="657"/>
      <c r="AX41" s="657"/>
      <c r="AY41" s="658"/>
      <c r="AZ41" s="623">
        <v>1116666</v>
      </c>
      <c r="BA41" s="624"/>
      <c r="BB41" s="624"/>
      <c r="BC41" s="624"/>
      <c r="BD41" s="636"/>
      <c r="BE41" s="636"/>
      <c r="BF41" s="659"/>
      <c r="BG41" s="664"/>
      <c r="BH41" s="665"/>
      <c r="BI41" s="665"/>
      <c r="BJ41" s="665"/>
      <c r="BK41" s="665"/>
      <c r="BL41" s="211"/>
      <c r="BM41" s="621" t="s">
        <v>337</v>
      </c>
      <c r="BN41" s="621"/>
      <c r="BO41" s="621"/>
      <c r="BP41" s="621"/>
      <c r="BQ41" s="621"/>
      <c r="BR41" s="621"/>
      <c r="BS41" s="621"/>
      <c r="BT41" s="621"/>
      <c r="BU41" s="622"/>
      <c r="BV41" s="623" t="s">
        <v>122</v>
      </c>
      <c r="BW41" s="624"/>
      <c r="BX41" s="624"/>
      <c r="BY41" s="624"/>
      <c r="BZ41" s="624"/>
      <c r="CA41" s="624"/>
      <c r="CB41" s="660"/>
      <c r="CD41" s="620" t="s">
        <v>338</v>
      </c>
      <c r="CE41" s="621"/>
      <c r="CF41" s="621"/>
      <c r="CG41" s="621"/>
      <c r="CH41" s="621"/>
      <c r="CI41" s="621"/>
      <c r="CJ41" s="621"/>
      <c r="CK41" s="621"/>
      <c r="CL41" s="621"/>
      <c r="CM41" s="621"/>
      <c r="CN41" s="621"/>
      <c r="CO41" s="621"/>
      <c r="CP41" s="621"/>
      <c r="CQ41" s="622"/>
      <c r="CR41" s="623" t="s">
        <v>122</v>
      </c>
      <c r="CS41" s="636"/>
      <c r="CT41" s="636"/>
      <c r="CU41" s="636"/>
      <c r="CV41" s="636"/>
      <c r="CW41" s="636"/>
      <c r="CX41" s="636"/>
      <c r="CY41" s="637"/>
      <c r="CZ41" s="626" t="s">
        <v>122</v>
      </c>
      <c r="DA41" s="638"/>
      <c r="DB41" s="638"/>
      <c r="DC41" s="639"/>
      <c r="DD41" s="629" t="s">
        <v>122</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2">
      <c r="AQ42" s="668" t="s">
        <v>339</v>
      </c>
      <c r="AR42" s="669"/>
      <c r="AS42" s="669"/>
      <c r="AT42" s="669"/>
      <c r="AU42" s="669"/>
      <c r="AV42" s="669"/>
      <c r="AW42" s="669"/>
      <c r="AX42" s="669"/>
      <c r="AY42" s="670"/>
      <c r="AZ42" s="607">
        <v>4298204</v>
      </c>
      <c r="BA42" s="648"/>
      <c r="BB42" s="648"/>
      <c r="BC42" s="648"/>
      <c r="BD42" s="608"/>
      <c r="BE42" s="608"/>
      <c r="BF42" s="671"/>
      <c r="BG42" s="666"/>
      <c r="BH42" s="667"/>
      <c r="BI42" s="667"/>
      <c r="BJ42" s="667"/>
      <c r="BK42" s="667"/>
      <c r="BL42" s="212"/>
      <c r="BM42" s="605" t="s">
        <v>340</v>
      </c>
      <c r="BN42" s="605"/>
      <c r="BO42" s="605"/>
      <c r="BP42" s="605"/>
      <c r="BQ42" s="605"/>
      <c r="BR42" s="605"/>
      <c r="BS42" s="605"/>
      <c r="BT42" s="605"/>
      <c r="BU42" s="606"/>
      <c r="BV42" s="607">
        <v>431</v>
      </c>
      <c r="BW42" s="648"/>
      <c r="BX42" s="648"/>
      <c r="BY42" s="648"/>
      <c r="BZ42" s="648"/>
      <c r="CA42" s="648"/>
      <c r="CB42" s="649"/>
      <c r="CD42" s="620" t="s">
        <v>341</v>
      </c>
      <c r="CE42" s="621"/>
      <c r="CF42" s="621"/>
      <c r="CG42" s="621"/>
      <c r="CH42" s="621"/>
      <c r="CI42" s="621"/>
      <c r="CJ42" s="621"/>
      <c r="CK42" s="621"/>
      <c r="CL42" s="621"/>
      <c r="CM42" s="621"/>
      <c r="CN42" s="621"/>
      <c r="CO42" s="621"/>
      <c r="CP42" s="621"/>
      <c r="CQ42" s="622"/>
      <c r="CR42" s="623">
        <v>7619808</v>
      </c>
      <c r="CS42" s="636"/>
      <c r="CT42" s="636"/>
      <c r="CU42" s="636"/>
      <c r="CV42" s="636"/>
      <c r="CW42" s="636"/>
      <c r="CX42" s="636"/>
      <c r="CY42" s="637"/>
      <c r="CZ42" s="626">
        <v>14</v>
      </c>
      <c r="DA42" s="638"/>
      <c r="DB42" s="638"/>
      <c r="DC42" s="639"/>
      <c r="DD42" s="629">
        <v>1686435</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214427</v>
      </c>
      <c r="CS43" s="636"/>
      <c r="CT43" s="636"/>
      <c r="CU43" s="636"/>
      <c r="CV43" s="636"/>
      <c r="CW43" s="636"/>
      <c r="CX43" s="636"/>
      <c r="CY43" s="637"/>
      <c r="CZ43" s="626">
        <v>0.4</v>
      </c>
      <c r="DA43" s="638"/>
      <c r="DB43" s="638"/>
      <c r="DC43" s="639"/>
      <c r="DD43" s="629">
        <v>214427</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2">
      <c r="B44" s="640" t="s">
        <v>344</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292</v>
      </c>
      <c r="CE44" s="643"/>
      <c r="CF44" s="620" t="s">
        <v>345</v>
      </c>
      <c r="CG44" s="621"/>
      <c r="CH44" s="621"/>
      <c r="CI44" s="621"/>
      <c r="CJ44" s="621"/>
      <c r="CK44" s="621"/>
      <c r="CL44" s="621"/>
      <c r="CM44" s="621"/>
      <c r="CN44" s="621"/>
      <c r="CO44" s="621"/>
      <c r="CP44" s="621"/>
      <c r="CQ44" s="622"/>
      <c r="CR44" s="623">
        <v>7582102</v>
      </c>
      <c r="CS44" s="624"/>
      <c r="CT44" s="624"/>
      <c r="CU44" s="624"/>
      <c r="CV44" s="624"/>
      <c r="CW44" s="624"/>
      <c r="CX44" s="624"/>
      <c r="CY44" s="625"/>
      <c r="CZ44" s="626">
        <v>13.9</v>
      </c>
      <c r="DA44" s="627"/>
      <c r="DB44" s="627"/>
      <c r="DC44" s="628"/>
      <c r="DD44" s="629">
        <v>1685823</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2">
      <c r="B45" s="640" t="s">
        <v>346</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347</v>
      </c>
      <c r="CG45" s="621"/>
      <c r="CH45" s="621"/>
      <c r="CI45" s="621"/>
      <c r="CJ45" s="621"/>
      <c r="CK45" s="621"/>
      <c r="CL45" s="621"/>
      <c r="CM45" s="621"/>
      <c r="CN45" s="621"/>
      <c r="CO45" s="621"/>
      <c r="CP45" s="621"/>
      <c r="CQ45" s="622"/>
      <c r="CR45" s="623">
        <v>2350825</v>
      </c>
      <c r="CS45" s="636"/>
      <c r="CT45" s="636"/>
      <c r="CU45" s="636"/>
      <c r="CV45" s="636"/>
      <c r="CW45" s="636"/>
      <c r="CX45" s="636"/>
      <c r="CY45" s="637"/>
      <c r="CZ45" s="626">
        <v>4.3</v>
      </c>
      <c r="DA45" s="638"/>
      <c r="DB45" s="638"/>
      <c r="DC45" s="639"/>
      <c r="DD45" s="629">
        <v>209880</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2">
      <c r="B46" s="213"/>
      <c r="CD46" s="644"/>
      <c r="CE46" s="645"/>
      <c r="CF46" s="620" t="s">
        <v>348</v>
      </c>
      <c r="CG46" s="621"/>
      <c r="CH46" s="621"/>
      <c r="CI46" s="621"/>
      <c r="CJ46" s="621"/>
      <c r="CK46" s="621"/>
      <c r="CL46" s="621"/>
      <c r="CM46" s="621"/>
      <c r="CN46" s="621"/>
      <c r="CO46" s="621"/>
      <c r="CP46" s="621"/>
      <c r="CQ46" s="622"/>
      <c r="CR46" s="623">
        <v>5178680</v>
      </c>
      <c r="CS46" s="624"/>
      <c r="CT46" s="624"/>
      <c r="CU46" s="624"/>
      <c r="CV46" s="624"/>
      <c r="CW46" s="624"/>
      <c r="CX46" s="624"/>
      <c r="CY46" s="625"/>
      <c r="CZ46" s="626">
        <v>9.5</v>
      </c>
      <c r="DA46" s="627"/>
      <c r="DB46" s="627"/>
      <c r="DC46" s="628"/>
      <c r="DD46" s="629">
        <v>1458146</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2">
      <c r="B47" s="213"/>
      <c r="CD47" s="644"/>
      <c r="CE47" s="645"/>
      <c r="CF47" s="620" t="s">
        <v>349</v>
      </c>
      <c r="CG47" s="621"/>
      <c r="CH47" s="621"/>
      <c r="CI47" s="621"/>
      <c r="CJ47" s="621"/>
      <c r="CK47" s="621"/>
      <c r="CL47" s="621"/>
      <c r="CM47" s="621"/>
      <c r="CN47" s="621"/>
      <c r="CO47" s="621"/>
      <c r="CP47" s="621"/>
      <c r="CQ47" s="622"/>
      <c r="CR47" s="623">
        <v>37706</v>
      </c>
      <c r="CS47" s="636"/>
      <c r="CT47" s="636"/>
      <c r="CU47" s="636"/>
      <c r="CV47" s="636"/>
      <c r="CW47" s="636"/>
      <c r="CX47" s="636"/>
      <c r="CY47" s="637"/>
      <c r="CZ47" s="626">
        <v>0.1</v>
      </c>
      <c r="DA47" s="638"/>
      <c r="DB47" s="638"/>
      <c r="DC47" s="639"/>
      <c r="DD47" s="629">
        <v>612</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ht="10.8" x14ac:dyDescent="0.2">
      <c r="B48" s="213"/>
      <c r="CD48" s="646"/>
      <c r="CE48" s="647"/>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6" t="s">
        <v>122</v>
      </c>
      <c r="DA48" s="627"/>
      <c r="DB48" s="627"/>
      <c r="DC48" s="628"/>
      <c r="DD48" s="629" t="s">
        <v>122</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2">
      <c r="B49" s="213"/>
      <c r="CD49" s="604" t="s">
        <v>351</v>
      </c>
      <c r="CE49" s="605"/>
      <c r="CF49" s="605"/>
      <c r="CG49" s="605"/>
      <c r="CH49" s="605"/>
      <c r="CI49" s="605"/>
      <c r="CJ49" s="605"/>
      <c r="CK49" s="605"/>
      <c r="CL49" s="605"/>
      <c r="CM49" s="605"/>
      <c r="CN49" s="605"/>
      <c r="CO49" s="605"/>
      <c r="CP49" s="605"/>
      <c r="CQ49" s="606"/>
      <c r="CR49" s="607">
        <v>54495961</v>
      </c>
      <c r="CS49" s="608"/>
      <c r="CT49" s="608"/>
      <c r="CU49" s="608"/>
      <c r="CV49" s="608"/>
      <c r="CW49" s="608"/>
      <c r="CX49" s="608"/>
      <c r="CY49" s="609"/>
      <c r="CZ49" s="610">
        <v>100</v>
      </c>
      <c r="DA49" s="611"/>
      <c r="DB49" s="611"/>
      <c r="DC49" s="612"/>
      <c r="DD49" s="613">
        <v>34710012</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zaovEXSAY85IlYaKnm2wAPl0z2Ot/KEaIdi5x+j7ahpDGprUPbTJBkfyEgonumSBlgTXEHTje2fijPEd24K9xg==" saltValue="Efj7Bfws1snPOUGU4lWUvQ==" spinCount="100000" sheet="1" objects="1" scenarios="1"/>
  <customSheetViews>
    <customSheetView guid="{508F41FD-AF73-4543-875F-C826902A1E8C}"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353</v>
      </c>
      <c r="DK2" s="1094"/>
      <c r="DL2" s="1094"/>
      <c r="DM2" s="1094"/>
      <c r="DN2" s="1094"/>
      <c r="DO2" s="1095"/>
      <c r="DP2" s="216"/>
      <c r="DQ2" s="1093" t="s">
        <v>354</v>
      </c>
      <c r="DR2" s="1094"/>
      <c r="DS2" s="1094"/>
      <c r="DT2" s="1094"/>
      <c r="DU2" s="1094"/>
      <c r="DV2" s="1094"/>
      <c r="DW2" s="1094"/>
      <c r="DX2" s="1094"/>
      <c r="DY2" s="1094"/>
      <c r="DZ2" s="1095"/>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2" t="s">
        <v>356</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22"/>
    </row>
    <row r="5" spans="1:131" s="223" customFormat="1" ht="26.25" customHeight="1" x14ac:dyDescent="0.2">
      <c r="A5" s="997" t="s">
        <v>357</v>
      </c>
      <c r="B5" s="998"/>
      <c r="C5" s="998"/>
      <c r="D5" s="998"/>
      <c r="E5" s="998"/>
      <c r="F5" s="998"/>
      <c r="G5" s="998"/>
      <c r="H5" s="998"/>
      <c r="I5" s="998"/>
      <c r="J5" s="998"/>
      <c r="K5" s="998"/>
      <c r="L5" s="998"/>
      <c r="M5" s="998"/>
      <c r="N5" s="998"/>
      <c r="O5" s="998"/>
      <c r="P5" s="999"/>
      <c r="Q5" s="1003" t="s">
        <v>358</v>
      </c>
      <c r="R5" s="1004"/>
      <c r="S5" s="1004"/>
      <c r="T5" s="1004"/>
      <c r="U5" s="1005"/>
      <c r="V5" s="1003" t="s">
        <v>359</v>
      </c>
      <c r="W5" s="1004"/>
      <c r="X5" s="1004"/>
      <c r="Y5" s="1004"/>
      <c r="Z5" s="1005"/>
      <c r="AA5" s="1003" t="s">
        <v>360</v>
      </c>
      <c r="AB5" s="1004"/>
      <c r="AC5" s="1004"/>
      <c r="AD5" s="1004"/>
      <c r="AE5" s="1004"/>
      <c r="AF5" s="1096" t="s">
        <v>361</v>
      </c>
      <c r="AG5" s="1004"/>
      <c r="AH5" s="1004"/>
      <c r="AI5" s="1004"/>
      <c r="AJ5" s="1017"/>
      <c r="AK5" s="1004" t="s">
        <v>362</v>
      </c>
      <c r="AL5" s="1004"/>
      <c r="AM5" s="1004"/>
      <c r="AN5" s="1004"/>
      <c r="AO5" s="1005"/>
      <c r="AP5" s="1003" t="s">
        <v>363</v>
      </c>
      <c r="AQ5" s="1004"/>
      <c r="AR5" s="1004"/>
      <c r="AS5" s="1004"/>
      <c r="AT5" s="1005"/>
      <c r="AU5" s="1003" t="s">
        <v>364</v>
      </c>
      <c r="AV5" s="1004"/>
      <c r="AW5" s="1004"/>
      <c r="AX5" s="1004"/>
      <c r="AY5" s="1017"/>
      <c r="AZ5" s="220"/>
      <c r="BA5" s="220"/>
      <c r="BB5" s="220"/>
      <c r="BC5" s="220"/>
      <c r="BD5" s="220"/>
      <c r="BE5" s="221"/>
      <c r="BF5" s="221"/>
      <c r="BG5" s="221"/>
      <c r="BH5" s="221"/>
      <c r="BI5" s="221"/>
      <c r="BJ5" s="221"/>
      <c r="BK5" s="221"/>
      <c r="BL5" s="221"/>
      <c r="BM5" s="221"/>
      <c r="BN5" s="221"/>
      <c r="BO5" s="221"/>
      <c r="BP5" s="221"/>
      <c r="BQ5" s="997" t="s">
        <v>365</v>
      </c>
      <c r="BR5" s="998"/>
      <c r="BS5" s="998"/>
      <c r="BT5" s="998"/>
      <c r="BU5" s="998"/>
      <c r="BV5" s="998"/>
      <c r="BW5" s="998"/>
      <c r="BX5" s="998"/>
      <c r="BY5" s="998"/>
      <c r="BZ5" s="998"/>
      <c r="CA5" s="998"/>
      <c r="CB5" s="998"/>
      <c r="CC5" s="998"/>
      <c r="CD5" s="998"/>
      <c r="CE5" s="998"/>
      <c r="CF5" s="998"/>
      <c r="CG5" s="999"/>
      <c r="CH5" s="1003" t="s">
        <v>366</v>
      </c>
      <c r="CI5" s="1004"/>
      <c r="CJ5" s="1004"/>
      <c r="CK5" s="1004"/>
      <c r="CL5" s="1005"/>
      <c r="CM5" s="1003" t="s">
        <v>367</v>
      </c>
      <c r="CN5" s="1004"/>
      <c r="CO5" s="1004"/>
      <c r="CP5" s="1004"/>
      <c r="CQ5" s="1005"/>
      <c r="CR5" s="1003" t="s">
        <v>368</v>
      </c>
      <c r="CS5" s="1004"/>
      <c r="CT5" s="1004"/>
      <c r="CU5" s="1004"/>
      <c r="CV5" s="1005"/>
      <c r="CW5" s="1003" t="s">
        <v>369</v>
      </c>
      <c r="CX5" s="1004"/>
      <c r="CY5" s="1004"/>
      <c r="CZ5" s="1004"/>
      <c r="DA5" s="1005"/>
      <c r="DB5" s="1003" t="s">
        <v>370</v>
      </c>
      <c r="DC5" s="1004"/>
      <c r="DD5" s="1004"/>
      <c r="DE5" s="1004"/>
      <c r="DF5" s="1005"/>
      <c r="DG5" s="1086" t="s">
        <v>371</v>
      </c>
      <c r="DH5" s="1087"/>
      <c r="DI5" s="1087"/>
      <c r="DJ5" s="1087"/>
      <c r="DK5" s="1088"/>
      <c r="DL5" s="1086" t="s">
        <v>372</v>
      </c>
      <c r="DM5" s="1087"/>
      <c r="DN5" s="1087"/>
      <c r="DO5" s="1087"/>
      <c r="DP5" s="1088"/>
      <c r="DQ5" s="1003" t="s">
        <v>373</v>
      </c>
      <c r="DR5" s="1004"/>
      <c r="DS5" s="1004"/>
      <c r="DT5" s="1004"/>
      <c r="DU5" s="1005"/>
      <c r="DV5" s="1003" t="s">
        <v>364</v>
      </c>
      <c r="DW5" s="1004"/>
      <c r="DX5" s="1004"/>
      <c r="DY5" s="1004"/>
      <c r="DZ5" s="1017"/>
      <c r="EA5" s="222"/>
    </row>
    <row r="6" spans="1:131" s="223" customFormat="1" ht="26.25" customHeight="1" thickBot="1" x14ac:dyDescent="0.25">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20"/>
      <c r="BA6" s="220"/>
      <c r="BB6" s="220"/>
      <c r="BC6" s="220"/>
      <c r="BD6" s="220"/>
      <c r="BE6" s="221"/>
      <c r="BF6" s="221"/>
      <c r="BG6" s="221"/>
      <c r="BH6" s="221"/>
      <c r="BI6" s="221"/>
      <c r="BJ6" s="221"/>
      <c r="BK6" s="221"/>
      <c r="BL6" s="221"/>
      <c r="BM6" s="221"/>
      <c r="BN6" s="221"/>
      <c r="BO6" s="221"/>
      <c r="BP6" s="221"/>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22"/>
    </row>
    <row r="7" spans="1:131" s="223" customFormat="1" ht="26.25" customHeight="1" thickTop="1" x14ac:dyDescent="0.2">
      <c r="A7" s="224">
        <v>1</v>
      </c>
      <c r="B7" s="1049" t="s">
        <v>374</v>
      </c>
      <c r="C7" s="1050"/>
      <c r="D7" s="1050"/>
      <c r="E7" s="1050"/>
      <c r="F7" s="1050"/>
      <c r="G7" s="1050"/>
      <c r="H7" s="1050"/>
      <c r="I7" s="1050"/>
      <c r="J7" s="1050"/>
      <c r="K7" s="1050"/>
      <c r="L7" s="1050"/>
      <c r="M7" s="1050"/>
      <c r="N7" s="1050"/>
      <c r="O7" s="1050"/>
      <c r="P7" s="1051"/>
      <c r="Q7" s="1104">
        <v>55549</v>
      </c>
      <c r="R7" s="1105"/>
      <c r="S7" s="1105"/>
      <c r="T7" s="1105"/>
      <c r="U7" s="1105"/>
      <c r="V7" s="1105">
        <v>54508</v>
      </c>
      <c r="W7" s="1105"/>
      <c r="X7" s="1105"/>
      <c r="Y7" s="1105"/>
      <c r="Z7" s="1105"/>
      <c r="AA7" s="1105">
        <v>1041</v>
      </c>
      <c r="AB7" s="1105"/>
      <c r="AC7" s="1105"/>
      <c r="AD7" s="1105"/>
      <c r="AE7" s="1106"/>
      <c r="AF7" s="1107">
        <v>978</v>
      </c>
      <c r="AG7" s="1108"/>
      <c r="AH7" s="1108"/>
      <c r="AI7" s="1108"/>
      <c r="AJ7" s="1109"/>
      <c r="AK7" s="1110">
        <v>1403</v>
      </c>
      <c r="AL7" s="1111"/>
      <c r="AM7" s="1111"/>
      <c r="AN7" s="1111"/>
      <c r="AO7" s="1111"/>
      <c r="AP7" s="1111">
        <v>52360</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556</v>
      </c>
      <c r="BT7" s="1102"/>
      <c r="BU7" s="1102"/>
      <c r="BV7" s="1102"/>
      <c r="BW7" s="1102"/>
      <c r="BX7" s="1102"/>
      <c r="BY7" s="1102"/>
      <c r="BZ7" s="1102"/>
      <c r="CA7" s="1102"/>
      <c r="CB7" s="1102"/>
      <c r="CC7" s="1102"/>
      <c r="CD7" s="1102"/>
      <c r="CE7" s="1102"/>
      <c r="CF7" s="1102"/>
      <c r="CG7" s="1114"/>
      <c r="CH7" s="1098">
        <v>25</v>
      </c>
      <c r="CI7" s="1099"/>
      <c r="CJ7" s="1099"/>
      <c r="CK7" s="1099"/>
      <c r="CL7" s="1100"/>
      <c r="CM7" s="1098">
        <v>166</v>
      </c>
      <c r="CN7" s="1099"/>
      <c r="CO7" s="1099"/>
      <c r="CP7" s="1099"/>
      <c r="CQ7" s="1100"/>
      <c r="CR7" s="1098">
        <v>87</v>
      </c>
      <c r="CS7" s="1099"/>
      <c r="CT7" s="1099"/>
      <c r="CU7" s="1099"/>
      <c r="CV7" s="1100"/>
      <c r="CW7" s="1098" t="s">
        <v>551</v>
      </c>
      <c r="CX7" s="1099"/>
      <c r="CY7" s="1099"/>
      <c r="CZ7" s="1099"/>
      <c r="DA7" s="1100"/>
      <c r="DB7" s="1098" t="s">
        <v>551</v>
      </c>
      <c r="DC7" s="1099"/>
      <c r="DD7" s="1099"/>
      <c r="DE7" s="1099"/>
      <c r="DF7" s="1100"/>
      <c r="DG7" s="1098" t="s">
        <v>552</v>
      </c>
      <c r="DH7" s="1099"/>
      <c r="DI7" s="1099"/>
      <c r="DJ7" s="1099"/>
      <c r="DK7" s="1100"/>
      <c r="DL7" s="1098" t="s">
        <v>551</v>
      </c>
      <c r="DM7" s="1099"/>
      <c r="DN7" s="1099"/>
      <c r="DO7" s="1099"/>
      <c r="DP7" s="1100"/>
      <c r="DQ7" s="1098" t="s">
        <v>551</v>
      </c>
      <c r="DR7" s="1099"/>
      <c r="DS7" s="1099"/>
      <c r="DT7" s="1099"/>
      <c r="DU7" s="1100"/>
      <c r="DV7" s="1101"/>
      <c r="DW7" s="1102"/>
      <c r="DX7" s="1102"/>
      <c r="DY7" s="1102"/>
      <c r="DZ7" s="1103"/>
      <c r="EA7" s="222"/>
    </row>
    <row r="8" spans="1:131" s="223" customFormat="1" ht="26.25" customHeight="1" x14ac:dyDescent="0.2">
      <c r="A8" s="226">
        <v>2</v>
      </c>
      <c r="B8" s="1032" t="s">
        <v>375</v>
      </c>
      <c r="C8" s="1033"/>
      <c r="D8" s="1033"/>
      <c r="E8" s="1033"/>
      <c r="F8" s="1033"/>
      <c r="G8" s="1033"/>
      <c r="H8" s="1033"/>
      <c r="I8" s="1033"/>
      <c r="J8" s="1033"/>
      <c r="K8" s="1033"/>
      <c r="L8" s="1033"/>
      <c r="M8" s="1033"/>
      <c r="N8" s="1033"/>
      <c r="O8" s="1033"/>
      <c r="P8" s="1034"/>
      <c r="Q8" s="1040">
        <v>27</v>
      </c>
      <c r="R8" s="1041"/>
      <c r="S8" s="1041"/>
      <c r="T8" s="1041"/>
      <c r="U8" s="1041"/>
      <c r="V8" s="1041">
        <v>27</v>
      </c>
      <c r="W8" s="1041"/>
      <c r="X8" s="1041"/>
      <c r="Y8" s="1041"/>
      <c r="Z8" s="1041"/>
      <c r="AA8" s="1041" t="s">
        <v>551</v>
      </c>
      <c r="AB8" s="1041"/>
      <c r="AC8" s="1041"/>
      <c r="AD8" s="1041"/>
      <c r="AE8" s="1042"/>
      <c r="AF8" s="1037" t="s">
        <v>122</v>
      </c>
      <c r="AG8" s="1038"/>
      <c r="AH8" s="1038"/>
      <c r="AI8" s="1038"/>
      <c r="AJ8" s="1039"/>
      <c r="AK8" s="1082">
        <v>1</v>
      </c>
      <c r="AL8" s="1083"/>
      <c r="AM8" s="1083"/>
      <c r="AN8" s="1083"/>
      <c r="AO8" s="1083"/>
      <c r="AP8" s="1083">
        <v>4</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4" t="s">
        <v>560</v>
      </c>
      <c r="BT8" s="995"/>
      <c r="BU8" s="995"/>
      <c r="BV8" s="995"/>
      <c r="BW8" s="995"/>
      <c r="BX8" s="995"/>
      <c r="BY8" s="995"/>
      <c r="BZ8" s="995"/>
      <c r="CA8" s="995"/>
      <c r="CB8" s="995"/>
      <c r="CC8" s="995"/>
      <c r="CD8" s="995"/>
      <c r="CE8" s="995"/>
      <c r="CF8" s="995"/>
      <c r="CG8" s="1016"/>
      <c r="CH8" s="991">
        <v>1</v>
      </c>
      <c r="CI8" s="992"/>
      <c r="CJ8" s="992"/>
      <c r="CK8" s="992"/>
      <c r="CL8" s="993"/>
      <c r="CM8" s="991">
        <v>61</v>
      </c>
      <c r="CN8" s="992"/>
      <c r="CO8" s="992"/>
      <c r="CP8" s="992"/>
      <c r="CQ8" s="993"/>
      <c r="CR8" s="991">
        <v>10</v>
      </c>
      <c r="CS8" s="992"/>
      <c r="CT8" s="992"/>
      <c r="CU8" s="992"/>
      <c r="CV8" s="993"/>
      <c r="CW8" s="991" t="s">
        <v>551</v>
      </c>
      <c r="CX8" s="992"/>
      <c r="CY8" s="992"/>
      <c r="CZ8" s="992"/>
      <c r="DA8" s="993"/>
      <c r="DB8" s="991" t="s">
        <v>551</v>
      </c>
      <c r="DC8" s="992"/>
      <c r="DD8" s="992"/>
      <c r="DE8" s="992"/>
      <c r="DF8" s="993"/>
      <c r="DG8" s="991">
        <v>538</v>
      </c>
      <c r="DH8" s="992"/>
      <c r="DI8" s="992"/>
      <c r="DJ8" s="992"/>
      <c r="DK8" s="993"/>
      <c r="DL8" s="991" t="s">
        <v>551</v>
      </c>
      <c r="DM8" s="992"/>
      <c r="DN8" s="992"/>
      <c r="DO8" s="992"/>
      <c r="DP8" s="993"/>
      <c r="DQ8" s="991" t="s">
        <v>551</v>
      </c>
      <c r="DR8" s="992"/>
      <c r="DS8" s="992"/>
      <c r="DT8" s="992"/>
      <c r="DU8" s="993"/>
      <c r="DV8" s="994"/>
      <c r="DW8" s="995"/>
      <c r="DX8" s="995"/>
      <c r="DY8" s="995"/>
      <c r="DZ8" s="996"/>
      <c r="EA8" s="222"/>
    </row>
    <row r="9" spans="1:131" s="223" customFormat="1" ht="26.25" customHeight="1" x14ac:dyDescent="0.2">
      <c r="A9" s="226">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4" t="s">
        <v>557</v>
      </c>
      <c r="BT9" s="995"/>
      <c r="BU9" s="995"/>
      <c r="BV9" s="995"/>
      <c r="BW9" s="995"/>
      <c r="BX9" s="995"/>
      <c r="BY9" s="995"/>
      <c r="BZ9" s="995"/>
      <c r="CA9" s="995"/>
      <c r="CB9" s="995"/>
      <c r="CC9" s="995"/>
      <c r="CD9" s="995"/>
      <c r="CE9" s="995"/>
      <c r="CF9" s="995"/>
      <c r="CG9" s="1016"/>
      <c r="CH9" s="991">
        <v>1</v>
      </c>
      <c r="CI9" s="992"/>
      <c r="CJ9" s="992"/>
      <c r="CK9" s="992"/>
      <c r="CL9" s="993"/>
      <c r="CM9" s="991">
        <v>87</v>
      </c>
      <c r="CN9" s="992"/>
      <c r="CO9" s="992"/>
      <c r="CP9" s="992"/>
      <c r="CQ9" s="993"/>
      <c r="CR9" s="991">
        <v>50</v>
      </c>
      <c r="CS9" s="992"/>
      <c r="CT9" s="992"/>
      <c r="CU9" s="992"/>
      <c r="CV9" s="993"/>
      <c r="CW9" s="991" t="s">
        <v>551</v>
      </c>
      <c r="CX9" s="992"/>
      <c r="CY9" s="992"/>
      <c r="CZ9" s="992"/>
      <c r="DA9" s="993"/>
      <c r="DB9" s="991" t="s">
        <v>551</v>
      </c>
      <c r="DC9" s="992"/>
      <c r="DD9" s="992"/>
      <c r="DE9" s="992"/>
      <c r="DF9" s="993"/>
      <c r="DG9" s="991" t="s">
        <v>552</v>
      </c>
      <c r="DH9" s="992"/>
      <c r="DI9" s="992"/>
      <c r="DJ9" s="992"/>
      <c r="DK9" s="993"/>
      <c r="DL9" s="991" t="s">
        <v>551</v>
      </c>
      <c r="DM9" s="992"/>
      <c r="DN9" s="992"/>
      <c r="DO9" s="992"/>
      <c r="DP9" s="993"/>
      <c r="DQ9" s="991" t="s">
        <v>551</v>
      </c>
      <c r="DR9" s="992"/>
      <c r="DS9" s="992"/>
      <c r="DT9" s="992"/>
      <c r="DU9" s="993"/>
      <c r="DV9" s="994"/>
      <c r="DW9" s="995"/>
      <c r="DX9" s="995"/>
      <c r="DY9" s="995"/>
      <c r="DZ9" s="996"/>
      <c r="EA9" s="222"/>
    </row>
    <row r="10" spans="1:131" s="223" customFormat="1" ht="26.25" customHeight="1" x14ac:dyDescent="0.2">
      <c r="A10" s="226">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4" t="s">
        <v>558</v>
      </c>
      <c r="BT10" s="995"/>
      <c r="BU10" s="995"/>
      <c r="BV10" s="995"/>
      <c r="BW10" s="995"/>
      <c r="BX10" s="995"/>
      <c r="BY10" s="995"/>
      <c r="BZ10" s="995"/>
      <c r="CA10" s="995"/>
      <c r="CB10" s="995"/>
      <c r="CC10" s="995"/>
      <c r="CD10" s="995"/>
      <c r="CE10" s="995"/>
      <c r="CF10" s="995"/>
      <c r="CG10" s="1016"/>
      <c r="CH10" s="991">
        <v>-16</v>
      </c>
      <c r="CI10" s="992"/>
      <c r="CJ10" s="992"/>
      <c r="CK10" s="992"/>
      <c r="CL10" s="993"/>
      <c r="CM10" s="991">
        <v>45</v>
      </c>
      <c r="CN10" s="992"/>
      <c r="CO10" s="992"/>
      <c r="CP10" s="992"/>
      <c r="CQ10" s="993"/>
      <c r="CR10" s="991">
        <v>35</v>
      </c>
      <c r="CS10" s="992"/>
      <c r="CT10" s="992"/>
      <c r="CU10" s="992"/>
      <c r="CV10" s="993"/>
      <c r="CW10" s="991" t="s">
        <v>551</v>
      </c>
      <c r="CX10" s="992"/>
      <c r="CY10" s="992"/>
      <c r="CZ10" s="992"/>
      <c r="DA10" s="993"/>
      <c r="DB10" s="991" t="s">
        <v>551</v>
      </c>
      <c r="DC10" s="992"/>
      <c r="DD10" s="992"/>
      <c r="DE10" s="992"/>
      <c r="DF10" s="993"/>
      <c r="DG10" s="991" t="s">
        <v>552</v>
      </c>
      <c r="DH10" s="992"/>
      <c r="DI10" s="992"/>
      <c r="DJ10" s="992"/>
      <c r="DK10" s="993"/>
      <c r="DL10" s="991" t="s">
        <v>551</v>
      </c>
      <c r="DM10" s="992"/>
      <c r="DN10" s="992"/>
      <c r="DO10" s="992"/>
      <c r="DP10" s="993"/>
      <c r="DQ10" s="991" t="s">
        <v>551</v>
      </c>
      <c r="DR10" s="992"/>
      <c r="DS10" s="992"/>
      <c r="DT10" s="992"/>
      <c r="DU10" s="993"/>
      <c r="DV10" s="994"/>
      <c r="DW10" s="995"/>
      <c r="DX10" s="995"/>
      <c r="DY10" s="995"/>
      <c r="DZ10" s="996"/>
      <c r="EA10" s="222"/>
    </row>
    <row r="11" spans="1:131" s="223" customFormat="1" ht="26.25" customHeight="1" x14ac:dyDescent="0.2">
      <c r="A11" s="226">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4" t="s">
        <v>559</v>
      </c>
      <c r="BT11" s="995"/>
      <c r="BU11" s="995"/>
      <c r="BV11" s="995"/>
      <c r="BW11" s="995"/>
      <c r="BX11" s="995"/>
      <c r="BY11" s="995"/>
      <c r="BZ11" s="995"/>
      <c r="CA11" s="995"/>
      <c r="CB11" s="995"/>
      <c r="CC11" s="995"/>
      <c r="CD11" s="995"/>
      <c r="CE11" s="995"/>
      <c r="CF11" s="995"/>
      <c r="CG11" s="1016"/>
      <c r="CH11" s="991">
        <v>11</v>
      </c>
      <c r="CI11" s="992"/>
      <c r="CJ11" s="992"/>
      <c r="CK11" s="992"/>
      <c r="CL11" s="993"/>
      <c r="CM11" s="991">
        <v>922</v>
      </c>
      <c r="CN11" s="992"/>
      <c r="CO11" s="992"/>
      <c r="CP11" s="992"/>
      <c r="CQ11" s="993"/>
      <c r="CR11" s="991">
        <v>326</v>
      </c>
      <c r="CS11" s="992"/>
      <c r="CT11" s="992"/>
      <c r="CU11" s="992"/>
      <c r="CV11" s="993"/>
      <c r="CW11" s="991" t="s">
        <v>551</v>
      </c>
      <c r="CX11" s="992"/>
      <c r="CY11" s="992"/>
      <c r="CZ11" s="992"/>
      <c r="DA11" s="993"/>
      <c r="DB11" s="991" t="s">
        <v>551</v>
      </c>
      <c r="DC11" s="992"/>
      <c r="DD11" s="992"/>
      <c r="DE11" s="992"/>
      <c r="DF11" s="993"/>
      <c r="DG11" s="991" t="s">
        <v>552</v>
      </c>
      <c r="DH11" s="992"/>
      <c r="DI11" s="992"/>
      <c r="DJ11" s="992"/>
      <c r="DK11" s="993"/>
      <c r="DL11" s="991" t="s">
        <v>551</v>
      </c>
      <c r="DM11" s="992"/>
      <c r="DN11" s="992"/>
      <c r="DO11" s="992"/>
      <c r="DP11" s="993"/>
      <c r="DQ11" s="991" t="s">
        <v>551</v>
      </c>
      <c r="DR11" s="992"/>
      <c r="DS11" s="992"/>
      <c r="DT11" s="992"/>
      <c r="DU11" s="993"/>
      <c r="DV11" s="994"/>
      <c r="DW11" s="995"/>
      <c r="DX11" s="995"/>
      <c r="DY11" s="995"/>
      <c r="DZ11" s="996"/>
      <c r="EA11" s="222"/>
    </row>
    <row r="12" spans="1:131" s="223" customFormat="1" ht="26.25" customHeight="1" x14ac:dyDescent="0.2">
      <c r="A12" s="226">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22"/>
    </row>
    <row r="13" spans="1:131" s="223" customFormat="1" ht="26.25" customHeight="1" x14ac:dyDescent="0.2">
      <c r="A13" s="226">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22"/>
    </row>
    <row r="14" spans="1:131" s="223" customFormat="1" ht="26.25" customHeight="1" x14ac:dyDescent="0.2">
      <c r="A14" s="226">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22"/>
    </row>
    <row r="15" spans="1:131" s="223" customFormat="1" ht="26.25" customHeight="1" x14ac:dyDescent="0.2">
      <c r="A15" s="226">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22"/>
    </row>
    <row r="16" spans="1:131" s="223" customFormat="1" ht="26.25" customHeight="1" x14ac:dyDescent="0.2">
      <c r="A16" s="226">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22"/>
    </row>
    <row r="17" spans="1:131" s="223" customFormat="1" ht="26.25" customHeight="1" x14ac:dyDescent="0.2">
      <c r="A17" s="226">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22"/>
    </row>
    <row r="18" spans="1:131" s="223" customFormat="1" ht="26.25" customHeight="1" x14ac:dyDescent="0.2">
      <c r="A18" s="226">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22"/>
    </row>
    <row r="19" spans="1:131" s="223" customFormat="1" ht="26.25" customHeight="1" x14ac:dyDescent="0.2">
      <c r="A19" s="226">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22"/>
    </row>
    <row r="20" spans="1:131" s="223" customFormat="1" ht="26.25" customHeight="1" x14ac:dyDescent="0.2">
      <c r="A20" s="226">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22"/>
    </row>
    <row r="21" spans="1:131" s="223" customFormat="1" ht="26.25" customHeight="1" thickBot="1" x14ac:dyDescent="0.25">
      <c r="A21" s="226">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22"/>
    </row>
    <row r="22" spans="1:131" s="223" customFormat="1" ht="26.25" customHeight="1" x14ac:dyDescent="0.2">
      <c r="A22" s="226">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376</v>
      </c>
      <c r="BA22" s="1030"/>
      <c r="BB22" s="1030"/>
      <c r="BC22" s="1030"/>
      <c r="BD22" s="1031"/>
      <c r="BE22" s="221"/>
      <c r="BF22" s="221"/>
      <c r="BG22" s="221"/>
      <c r="BH22" s="221"/>
      <c r="BI22" s="221"/>
      <c r="BJ22" s="221"/>
      <c r="BK22" s="221"/>
      <c r="BL22" s="221"/>
      <c r="BM22" s="221"/>
      <c r="BN22" s="221"/>
      <c r="BO22" s="221"/>
      <c r="BP22" s="221"/>
      <c r="BQ22" s="226">
        <v>16</v>
      </c>
      <c r="BR22" s="227"/>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22"/>
    </row>
    <row r="23" spans="1:131" s="223" customFormat="1" ht="26.25" customHeight="1" thickBot="1" x14ac:dyDescent="0.25">
      <c r="A23" s="228" t="s">
        <v>377</v>
      </c>
      <c r="B23" s="939" t="s">
        <v>378</v>
      </c>
      <c r="C23" s="940"/>
      <c r="D23" s="940"/>
      <c r="E23" s="940"/>
      <c r="F23" s="940"/>
      <c r="G23" s="940"/>
      <c r="H23" s="940"/>
      <c r="I23" s="940"/>
      <c r="J23" s="940"/>
      <c r="K23" s="940"/>
      <c r="L23" s="940"/>
      <c r="M23" s="940"/>
      <c r="N23" s="940"/>
      <c r="O23" s="940"/>
      <c r="P23" s="950"/>
      <c r="Q23" s="1069">
        <v>55577</v>
      </c>
      <c r="R23" s="1063"/>
      <c r="S23" s="1063"/>
      <c r="T23" s="1063"/>
      <c r="U23" s="1063"/>
      <c r="V23" s="1063">
        <v>54535</v>
      </c>
      <c r="W23" s="1063"/>
      <c r="X23" s="1063"/>
      <c r="Y23" s="1063"/>
      <c r="Z23" s="1063"/>
      <c r="AA23" s="1063">
        <v>1041</v>
      </c>
      <c r="AB23" s="1063"/>
      <c r="AC23" s="1063"/>
      <c r="AD23" s="1063"/>
      <c r="AE23" s="1070"/>
      <c r="AF23" s="1071">
        <v>978</v>
      </c>
      <c r="AG23" s="1063"/>
      <c r="AH23" s="1063"/>
      <c r="AI23" s="1063"/>
      <c r="AJ23" s="1072"/>
      <c r="AK23" s="1073"/>
      <c r="AL23" s="1074"/>
      <c r="AM23" s="1074"/>
      <c r="AN23" s="1074"/>
      <c r="AO23" s="1074"/>
      <c r="AP23" s="1063">
        <v>52364</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22"/>
    </row>
    <row r="24" spans="1:131" s="223" customFormat="1" ht="26.25" customHeight="1" x14ac:dyDescent="0.2">
      <c r="A24" s="1062" t="s">
        <v>379</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22"/>
    </row>
    <row r="25" spans="1:131" ht="26.25" customHeight="1" thickBot="1" x14ac:dyDescent="0.25">
      <c r="A25" s="1061" t="s">
        <v>380</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18"/>
    </row>
    <row r="26" spans="1:131" ht="26.25" customHeight="1" x14ac:dyDescent="0.2">
      <c r="A26" s="997" t="s">
        <v>357</v>
      </c>
      <c r="B26" s="998"/>
      <c r="C26" s="998"/>
      <c r="D26" s="998"/>
      <c r="E26" s="998"/>
      <c r="F26" s="998"/>
      <c r="G26" s="998"/>
      <c r="H26" s="998"/>
      <c r="I26" s="998"/>
      <c r="J26" s="998"/>
      <c r="K26" s="998"/>
      <c r="L26" s="998"/>
      <c r="M26" s="998"/>
      <c r="N26" s="998"/>
      <c r="O26" s="998"/>
      <c r="P26" s="999"/>
      <c r="Q26" s="1003" t="s">
        <v>381</v>
      </c>
      <c r="R26" s="1004"/>
      <c r="S26" s="1004"/>
      <c r="T26" s="1004"/>
      <c r="U26" s="1005"/>
      <c r="V26" s="1003" t="s">
        <v>382</v>
      </c>
      <c r="W26" s="1004"/>
      <c r="X26" s="1004"/>
      <c r="Y26" s="1004"/>
      <c r="Z26" s="1005"/>
      <c r="AA26" s="1003" t="s">
        <v>383</v>
      </c>
      <c r="AB26" s="1004"/>
      <c r="AC26" s="1004"/>
      <c r="AD26" s="1004"/>
      <c r="AE26" s="1004"/>
      <c r="AF26" s="1057" t="s">
        <v>384</v>
      </c>
      <c r="AG26" s="1010"/>
      <c r="AH26" s="1010"/>
      <c r="AI26" s="1010"/>
      <c r="AJ26" s="1058"/>
      <c r="AK26" s="1004" t="s">
        <v>385</v>
      </c>
      <c r="AL26" s="1004"/>
      <c r="AM26" s="1004"/>
      <c r="AN26" s="1004"/>
      <c r="AO26" s="1005"/>
      <c r="AP26" s="1003" t="s">
        <v>386</v>
      </c>
      <c r="AQ26" s="1004"/>
      <c r="AR26" s="1004"/>
      <c r="AS26" s="1004"/>
      <c r="AT26" s="1005"/>
      <c r="AU26" s="1003" t="s">
        <v>387</v>
      </c>
      <c r="AV26" s="1004"/>
      <c r="AW26" s="1004"/>
      <c r="AX26" s="1004"/>
      <c r="AY26" s="1005"/>
      <c r="AZ26" s="1003" t="s">
        <v>388</v>
      </c>
      <c r="BA26" s="1004"/>
      <c r="BB26" s="1004"/>
      <c r="BC26" s="1004"/>
      <c r="BD26" s="1005"/>
      <c r="BE26" s="1003" t="s">
        <v>364</v>
      </c>
      <c r="BF26" s="1004"/>
      <c r="BG26" s="1004"/>
      <c r="BH26" s="1004"/>
      <c r="BI26" s="1017"/>
      <c r="BJ26" s="220"/>
      <c r="BK26" s="220"/>
      <c r="BL26" s="220"/>
      <c r="BM26" s="220"/>
      <c r="BN26" s="220"/>
      <c r="BO26" s="229"/>
      <c r="BP26" s="229"/>
      <c r="BQ26" s="226">
        <v>20</v>
      </c>
      <c r="BR26" s="227"/>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18"/>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20"/>
      <c r="BK27" s="220"/>
      <c r="BL27" s="220"/>
      <c r="BM27" s="220"/>
      <c r="BN27" s="220"/>
      <c r="BO27" s="229"/>
      <c r="BP27" s="229"/>
      <c r="BQ27" s="226">
        <v>21</v>
      </c>
      <c r="BR27" s="227"/>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18"/>
    </row>
    <row r="28" spans="1:131" ht="26.25" customHeight="1" thickTop="1" x14ac:dyDescent="0.2">
      <c r="A28" s="230">
        <v>1</v>
      </c>
      <c r="B28" s="1049" t="s">
        <v>389</v>
      </c>
      <c r="C28" s="1050"/>
      <c r="D28" s="1050"/>
      <c r="E28" s="1050"/>
      <c r="F28" s="1050"/>
      <c r="G28" s="1050"/>
      <c r="H28" s="1050"/>
      <c r="I28" s="1050"/>
      <c r="J28" s="1050"/>
      <c r="K28" s="1050"/>
      <c r="L28" s="1050"/>
      <c r="M28" s="1050"/>
      <c r="N28" s="1050"/>
      <c r="O28" s="1050"/>
      <c r="P28" s="1051"/>
      <c r="Q28" s="1052">
        <v>10770</v>
      </c>
      <c r="R28" s="1053"/>
      <c r="S28" s="1053"/>
      <c r="T28" s="1053"/>
      <c r="U28" s="1053"/>
      <c r="V28" s="1053">
        <v>10770</v>
      </c>
      <c r="W28" s="1053"/>
      <c r="X28" s="1053"/>
      <c r="Y28" s="1053"/>
      <c r="Z28" s="1053"/>
      <c r="AA28" s="1053" t="s">
        <v>551</v>
      </c>
      <c r="AB28" s="1053"/>
      <c r="AC28" s="1053"/>
      <c r="AD28" s="1053"/>
      <c r="AE28" s="1054"/>
      <c r="AF28" s="1055" t="s">
        <v>122</v>
      </c>
      <c r="AG28" s="1053"/>
      <c r="AH28" s="1053"/>
      <c r="AI28" s="1053"/>
      <c r="AJ28" s="1056"/>
      <c r="AK28" s="1044">
        <v>1117</v>
      </c>
      <c r="AL28" s="1045"/>
      <c r="AM28" s="1045"/>
      <c r="AN28" s="1045"/>
      <c r="AO28" s="1045"/>
      <c r="AP28" s="1045" t="s">
        <v>552</v>
      </c>
      <c r="AQ28" s="1045"/>
      <c r="AR28" s="1045"/>
      <c r="AS28" s="1045"/>
      <c r="AT28" s="1045"/>
      <c r="AU28" s="1045" t="s">
        <v>552</v>
      </c>
      <c r="AV28" s="1045"/>
      <c r="AW28" s="1045"/>
      <c r="AX28" s="1045"/>
      <c r="AY28" s="1045"/>
      <c r="AZ28" s="1046"/>
      <c r="BA28" s="1046"/>
      <c r="BB28" s="1046"/>
      <c r="BC28" s="1046"/>
      <c r="BD28" s="1046"/>
      <c r="BE28" s="1047"/>
      <c r="BF28" s="1047"/>
      <c r="BG28" s="1047"/>
      <c r="BH28" s="1047"/>
      <c r="BI28" s="1048"/>
      <c r="BJ28" s="220"/>
      <c r="BK28" s="220"/>
      <c r="BL28" s="220"/>
      <c r="BM28" s="220"/>
      <c r="BN28" s="220"/>
      <c r="BO28" s="229"/>
      <c r="BP28" s="229"/>
      <c r="BQ28" s="226">
        <v>22</v>
      </c>
      <c r="BR28" s="227"/>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18"/>
    </row>
    <row r="29" spans="1:131" ht="26.25" customHeight="1" x14ac:dyDescent="0.2">
      <c r="A29" s="230">
        <v>2</v>
      </c>
      <c r="B29" s="1032" t="s">
        <v>390</v>
      </c>
      <c r="C29" s="1033"/>
      <c r="D29" s="1033"/>
      <c r="E29" s="1033"/>
      <c r="F29" s="1033"/>
      <c r="G29" s="1033"/>
      <c r="H29" s="1033"/>
      <c r="I29" s="1033"/>
      <c r="J29" s="1033"/>
      <c r="K29" s="1033"/>
      <c r="L29" s="1033"/>
      <c r="M29" s="1033"/>
      <c r="N29" s="1033"/>
      <c r="O29" s="1033"/>
      <c r="P29" s="1034"/>
      <c r="Q29" s="1040">
        <v>13788</v>
      </c>
      <c r="R29" s="1041"/>
      <c r="S29" s="1041"/>
      <c r="T29" s="1041"/>
      <c r="U29" s="1041"/>
      <c r="V29" s="1041">
        <v>13788</v>
      </c>
      <c r="W29" s="1041"/>
      <c r="X29" s="1041"/>
      <c r="Y29" s="1041"/>
      <c r="Z29" s="1041"/>
      <c r="AA29" s="1041" t="s">
        <v>551</v>
      </c>
      <c r="AB29" s="1041"/>
      <c r="AC29" s="1041"/>
      <c r="AD29" s="1041"/>
      <c r="AE29" s="1042"/>
      <c r="AF29" s="1037" t="s">
        <v>122</v>
      </c>
      <c r="AG29" s="1038"/>
      <c r="AH29" s="1038"/>
      <c r="AI29" s="1038"/>
      <c r="AJ29" s="1039"/>
      <c r="AK29" s="982">
        <v>2110</v>
      </c>
      <c r="AL29" s="973"/>
      <c r="AM29" s="973"/>
      <c r="AN29" s="973"/>
      <c r="AO29" s="973"/>
      <c r="AP29" s="973" t="s">
        <v>552</v>
      </c>
      <c r="AQ29" s="973"/>
      <c r="AR29" s="973"/>
      <c r="AS29" s="973"/>
      <c r="AT29" s="973"/>
      <c r="AU29" s="973" t="s">
        <v>552</v>
      </c>
      <c r="AV29" s="973"/>
      <c r="AW29" s="973"/>
      <c r="AX29" s="973"/>
      <c r="AY29" s="973"/>
      <c r="AZ29" s="1043"/>
      <c r="BA29" s="1043"/>
      <c r="BB29" s="1043"/>
      <c r="BC29" s="1043"/>
      <c r="BD29" s="1043"/>
      <c r="BE29" s="974"/>
      <c r="BF29" s="974"/>
      <c r="BG29" s="974"/>
      <c r="BH29" s="974"/>
      <c r="BI29" s="975"/>
      <c r="BJ29" s="220"/>
      <c r="BK29" s="220"/>
      <c r="BL29" s="220"/>
      <c r="BM29" s="220"/>
      <c r="BN29" s="220"/>
      <c r="BO29" s="229"/>
      <c r="BP29" s="229"/>
      <c r="BQ29" s="226">
        <v>23</v>
      </c>
      <c r="BR29" s="227"/>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18"/>
    </row>
    <row r="30" spans="1:131" ht="26.25" customHeight="1" x14ac:dyDescent="0.2">
      <c r="A30" s="230">
        <v>3</v>
      </c>
      <c r="B30" s="1032" t="s">
        <v>391</v>
      </c>
      <c r="C30" s="1033"/>
      <c r="D30" s="1033"/>
      <c r="E30" s="1033"/>
      <c r="F30" s="1033"/>
      <c r="G30" s="1033"/>
      <c r="H30" s="1033"/>
      <c r="I30" s="1033"/>
      <c r="J30" s="1033"/>
      <c r="K30" s="1033"/>
      <c r="L30" s="1033"/>
      <c r="M30" s="1033"/>
      <c r="N30" s="1033"/>
      <c r="O30" s="1033"/>
      <c r="P30" s="1034"/>
      <c r="Q30" s="1040">
        <v>2275</v>
      </c>
      <c r="R30" s="1041"/>
      <c r="S30" s="1041"/>
      <c r="T30" s="1041"/>
      <c r="U30" s="1041"/>
      <c r="V30" s="1041">
        <v>2156</v>
      </c>
      <c r="W30" s="1041"/>
      <c r="X30" s="1041"/>
      <c r="Y30" s="1041"/>
      <c r="Z30" s="1041"/>
      <c r="AA30" s="1041">
        <v>118</v>
      </c>
      <c r="AB30" s="1041"/>
      <c r="AC30" s="1041"/>
      <c r="AD30" s="1041"/>
      <c r="AE30" s="1042"/>
      <c r="AF30" s="1037">
        <v>118</v>
      </c>
      <c r="AG30" s="1038"/>
      <c r="AH30" s="1038"/>
      <c r="AI30" s="1038"/>
      <c r="AJ30" s="1039"/>
      <c r="AK30" s="982">
        <v>593</v>
      </c>
      <c r="AL30" s="973"/>
      <c r="AM30" s="973"/>
      <c r="AN30" s="973"/>
      <c r="AO30" s="973"/>
      <c r="AP30" s="973" t="s">
        <v>552</v>
      </c>
      <c r="AQ30" s="973"/>
      <c r="AR30" s="973"/>
      <c r="AS30" s="973"/>
      <c r="AT30" s="973"/>
      <c r="AU30" s="973" t="s">
        <v>552</v>
      </c>
      <c r="AV30" s="973"/>
      <c r="AW30" s="973"/>
      <c r="AX30" s="973"/>
      <c r="AY30" s="973"/>
      <c r="AZ30" s="1043"/>
      <c r="BA30" s="1043"/>
      <c r="BB30" s="1043"/>
      <c r="BC30" s="1043"/>
      <c r="BD30" s="1043"/>
      <c r="BE30" s="974"/>
      <c r="BF30" s="974"/>
      <c r="BG30" s="974"/>
      <c r="BH30" s="974"/>
      <c r="BI30" s="975"/>
      <c r="BJ30" s="220"/>
      <c r="BK30" s="220"/>
      <c r="BL30" s="220"/>
      <c r="BM30" s="220"/>
      <c r="BN30" s="220"/>
      <c r="BO30" s="229"/>
      <c r="BP30" s="229"/>
      <c r="BQ30" s="226">
        <v>24</v>
      </c>
      <c r="BR30" s="227"/>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18"/>
    </row>
    <row r="31" spans="1:131" ht="26.25" customHeight="1" x14ac:dyDescent="0.2">
      <c r="A31" s="230">
        <v>4</v>
      </c>
      <c r="B31" s="1032" t="s">
        <v>392</v>
      </c>
      <c r="C31" s="1033"/>
      <c r="D31" s="1033"/>
      <c r="E31" s="1033"/>
      <c r="F31" s="1033"/>
      <c r="G31" s="1033"/>
      <c r="H31" s="1033"/>
      <c r="I31" s="1033"/>
      <c r="J31" s="1033"/>
      <c r="K31" s="1033"/>
      <c r="L31" s="1033"/>
      <c r="M31" s="1033"/>
      <c r="N31" s="1033"/>
      <c r="O31" s="1033"/>
      <c r="P31" s="1034"/>
      <c r="Q31" s="1040">
        <v>2137</v>
      </c>
      <c r="R31" s="1041"/>
      <c r="S31" s="1041"/>
      <c r="T31" s="1041"/>
      <c r="U31" s="1041"/>
      <c r="V31" s="1041">
        <v>1645</v>
      </c>
      <c r="W31" s="1041"/>
      <c r="X31" s="1041"/>
      <c r="Y31" s="1041"/>
      <c r="Z31" s="1041"/>
      <c r="AA31" s="1041">
        <v>492</v>
      </c>
      <c r="AB31" s="1041"/>
      <c r="AC31" s="1041"/>
      <c r="AD31" s="1041"/>
      <c r="AE31" s="1042"/>
      <c r="AF31" s="1037">
        <v>2064</v>
      </c>
      <c r="AG31" s="1038"/>
      <c r="AH31" s="1038"/>
      <c r="AI31" s="1038"/>
      <c r="AJ31" s="1039"/>
      <c r="AK31" s="982">
        <v>12</v>
      </c>
      <c r="AL31" s="973"/>
      <c r="AM31" s="973"/>
      <c r="AN31" s="973"/>
      <c r="AO31" s="973"/>
      <c r="AP31" s="973">
        <v>5108</v>
      </c>
      <c r="AQ31" s="973"/>
      <c r="AR31" s="973"/>
      <c r="AS31" s="973"/>
      <c r="AT31" s="973"/>
      <c r="AU31" s="973" t="s">
        <v>552</v>
      </c>
      <c r="AV31" s="973"/>
      <c r="AW31" s="973"/>
      <c r="AX31" s="973"/>
      <c r="AY31" s="973"/>
      <c r="AZ31" s="1043" t="s">
        <v>552</v>
      </c>
      <c r="BA31" s="1043"/>
      <c r="BB31" s="1043"/>
      <c r="BC31" s="1043"/>
      <c r="BD31" s="1043"/>
      <c r="BE31" s="974" t="s">
        <v>393</v>
      </c>
      <c r="BF31" s="974"/>
      <c r="BG31" s="974"/>
      <c r="BH31" s="974"/>
      <c r="BI31" s="975"/>
      <c r="BJ31" s="220"/>
      <c r="BK31" s="220"/>
      <c r="BL31" s="220"/>
      <c r="BM31" s="220"/>
      <c r="BN31" s="220"/>
      <c r="BO31" s="229"/>
      <c r="BP31" s="229"/>
      <c r="BQ31" s="226">
        <v>25</v>
      </c>
      <c r="BR31" s="227"/>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18"/>
    </row>
    <row r="32" spans="1:131" ht="26.25" customHeight="1" x14ac:dyDescent="0.2">
      <c r="A32" s="230">
        <v>5</v>
      </c>
      <c r="B32" s="1032" t="s">
        <v>394</v>
      </c>
      <c r="C32" s="1033"/>
      <c r="D32" s="1033"/>
      <c r="E32" s="1033"/>
      <c r="F32" s="1033"/>
      <c r="G32" s="1033"/>
      <c r="H32" s="1033"/>
      <c r="I32" s="1033"/>
      <c r="J32" s="1033"/>
      <c r="K32" s="1033"/>
      <c r="L32" s="1033"/>
      <c r="M32" s="1033"/>
      <c r="N32" s="1033"/>
      <c r="O32" s="1033"/>
      <c r="P32" s="1034"/>
      <c r="Q32" s="1040">
        <v>248</v>
      </c>
      <c r="R32" s="1041"/>
      <c r="S32" s="1041"/>
      <c r="T32" s="1041"/>
      <c r="U32" s="1041"/>
      <c r="V32" s="1041">
        <v>185</v>
      </c>
      <c r="W32" s="1041"/>
      <c r="X32" s="1041"/>
      <c r="Y32" s="1041"/>
      <c r="Z32" s="1041"/>
      <c r="AA32" s="1041">
        <v>63</v>
      </c>
      <c r="AB32" s="1041"/>
      <c r="AC32" s="1041"/>
      <c r="AD32" s="1041"/>
      <c r="AE32" s="1042"/>
      <c r="AF32" s="1037">
        <v>724</v>
      </c>
      <c r="AG32" s="1038"/>
      <c r="AH32" s="1038"/>
      <c r="AI32" s="1038"/>
      <c r="AJ32" s="1039"/>
      <c r="AK32" s="982" t="s">
        <v>552</v>
      </c>
      <c r="AL32" s="973"/>
      <c r="AM32" s="973"/>
      <c r="AN32" s="973"/>
      <c r="AO32" s="973"/>
      <c r="AP32" s="973">
        <v>315</v>
      </c>
      <c r="AQ32" s="973"/>
      <c r="AR32" s="973"/>
      <c r="AS32" s="973"/>
      <c r="AT32" s="973"/>
      <c r="AU32" s="973" t="s">
        <v>552</v>
      </c>
      <c r="AV32" s="973"/>
      <c r="AW32" s="973"/>
      <c r="AX32" s="973"/>
      <c r="AY32" s="973"/>
      <c r="AZ32" s="1043" t="s">
        <v>552</v>
      </c>
      <c r="BA32" s="1043"/>
      <c r="BB32" s="1043"/>
      <c r="BC32" s="1043"/>
      <c r="BD32" s="1043"/>
      <c r="BE32" s="974" t="s">
        <v>393</v>
      </c>
      <c r="BF32" s="974"/>
      <c r="BG32" s="974"/>
      <c r="BH32" s="974"/>
      <c r="BI32" s="975"/>
      <c r="BJ32" s="220"/>
      <c r="BK32" s="220"/>
      <c r="BL32" s="220"/>
      <c r="BM32" s="220"/>
      <c r="BN32" s="220"/>
      <c r="BO32" s="229"/>
      <c r="BP32" s="229"/>
      <c r="BQ32" s="226">
        <v>26</v>
      </c>
      <c r="BR32" s="227"/>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18"/>
    </row>
    <row r="33" spans="1:131" ht="26.25" customHeight="1" x14ac:dyDescent="0.2">
      <c r="A33" s="230">
        <v>6</v>
      </c>
      <c r="B33" s="1032" t="s">
        <v>395</v>
      </c>
      <c r="C33" s="1033"/>
      <c r="D33" s="1033"/>
      <c r="E33" s="1033"/>
      <c r="F33" s="1033"/>
      <c r="G33" s="1033"/>
      <c r="H33" s="1033"/>
      <c r="I33" s="1033"/>
      <c r="J33" s="1033"/>
      <c r="K33" s="1033"/>
      <c r="L33" s="1033"/>
      <c r="M33" s="1033"/>
      <c r="N33" s="1033"/>
      <c r="O33" s="1033"/>
      <c r="P33" s="1034"/>
      <c r="Q33" s="1040">
        <v>3930</v>
      </c>
      <c r="R33" s="1041"/>
      <c r="S33" s="1041"/>
      <c r="T33" s="1041"/>
      <c r="U33" s="1041"/>
      <c r="V33" s="1041">
        <v>3771</v>
      </c>
      <c r="W33" s="1041"/>
      <c r="X33" s="1041"/>
      <c r="Y33" s="1041"/>
      <c r="Z33" s="1041"/>
      <c r="AA33" s="1041">
        <v>159</v>
      </c>
      <c r="AB33" s="1041"/>
      <c r="AC33" s="1041"/>
      <c r="AD33" s="1041"/>
      <c r="AE33" s="1042"/>
      <c r="AF33" s="1037">
        <v>1001</v>
      </c>
      <c r="AG33" s="1038"/>
      <c r="AH33" s="1038"/>
      <c r="AI33" s="1038"/>
      <c r="AJ33" s="1039"/>
      <c r="AK33" s="982">
        <v>1311</v>
      </c>
      <c r="AL33" s="973"/>
      <c r="AM33" s="973"/>
      <c r="AN33" s="973"/>
      <c r="AO33" s="973"/>
      <c r="AP33" s="973">
        <v>31230</v>
      </c>
      <c r="AQ33" s="973"/>
      <c r="AR33" s="973"/>
      <c r="AS33" s="973"/>
      <c r="AT33" s="973"/>
      <c r="AU33" s="973">
        <v>15833</v>
      </c>
      <c r="AV33" s="973"/>
      <c r="AW33" s="973"/>
      <c r="AX33" s="973"/>
      <c r="AY33" s="973"/>
      <c r="AZ33" s="1043" t="s">
        <v>552</v>
      </c>
      <c r="BA33" s="1043"/>
      <c r="BB33" s="1043"/>
      <c r="BC33" s="1043"/>
      <c r="BD33" s="1043"/>
      <c r="BE33" s="974" t="s">
        <v>393</v>
      </c>
      <c r="BF33" s="974"/>
      <c r="BG33" s="974"/>
      <c r="BH33" s="974"/>
      <c r="BI33" s="975"/>
      <c r="BJ33" s="220"/>
      <c r="BK33" s="220"/>
      <c r="BL33" s="220"/>
      <c r="BM33" s="220"/>
      <c r="BN33" s="220"/>
      <c r="BO33" s="229"/>
      <c r="BP33" s="229"/>
      <c r="BQ33" s="226">
        <v>27</v>
      </c>
      <c r="BR33" s="227"/>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18"/>
    </row>
    <row r="34" spans="1:131" ht="26.25" customHeight="1" x14ac:dyDescent="0.2">
      <c r="A34" s="230">
        <v>7</v>
      </c>
      <c r="B34" s="1032" t="s">
        <v>396</v>
      </c>
      <c r="C34" s="1033"/>
      <c r="D34" s="1033"/>
      <c r="E34" s="1033"/>
      <c r="F34" s="1033"/>
      <c r="G34" s="1033"/>
      <c r="H34" s="1033"/>
      <c r="I34" s="1033"/>
      <c r="J34" s="1033"/>
      <c r="K34" s="1033"/>
      <c r="L34" s="1033"/>
      <c r="M34" s="1033"/>
      <c r="N34" s="1033"/>
      <c r="O34" s="1033"/>
      <c r="P34" s="1034"/>
      <c r="Q34" s="1040">
        <v>176</v>
      </c>
      <c r="R34" s="1041"/>
      <c r="S34" s="1041"/>
      <c r="T34" s="1041"/>
      <c r="U34" s="1041"/>
      <c r="V34" s="1041">
        <v>176</v>
      </c>
      <c r="W34" s="1041"/>
      <c r="X34" s="1041"/>
      <c r="Y34" s="1041"/>
      <c r="Z34" s="1041"/>
      <c r="AA34" s="1041" t="s">
        <v>551</v>
      </c>
      <c r="AB34" s="1041"/>
      <c r="AC34" s="1041"/>
      <c r="AD34" s="1041"/>
      <c r="AE34" s="1042"/>
      <c r="AF34" s="1037" t="s">
        <v>122</v>
      </c>
      <c r="AG34" s="1038"/>
      <c r="AH34" s="1038"/>
      <c r="AI34" s="1038"/>
      <c r="AJ34" s="1039"/>
      <c r="AK34" s="982">
        <v>56</v>
      </c>
      <c r="AL34" s="973"/>
      <c r="AM34" s="973"/>
      <c r="AN34" s="973"/>
      <c r="AO34" s="973"/>
      <c r="AP34" s="973" t="s">
        <v>552</v>
      </c>
      <c r="AQ34" s="973"/>
      <c r="AR34" s="973"/>
      <c r="AS34" s="973"/>
      <c r="AT34" s="973"/>
      <c r="AU34" s="973" t="s">
        <v>552</v>
      </c>
      <c r="AV34" s="973"/>
      <c r="AW34" s="973"/>
      <c r="AX34" s="973"/>
      <c r="AY34" s="973"/>
      <c r="AZ34" s="1043" t="s">
        <v>552</v>
      </c>
      <c r="BA34" s="1043"/>
      <c r="BB34" s="1043"/>
      <c r="BC34" s="1043"/>
      <c r="BD34" s="1043"/>
      <c r="BE34" s="974" t="s">
        <v>397</v>
      </c>
      <c r="BF34" s="974"/>
      <c r="BG34" s="974"/>
      <c r="BH34" s="974"/>
      <c r="BI34" s="975"/>
      <c r="BJ34" s="220"/>
      <c r="BK34" s="220"/>
      <c r="BL34" s="220"/>
      <c r="BM34" s="220"/>
      <c r="BN34" s="220"/>
      <c r="BO34" s="229"/>
      <c r="BP34" s="229"/>
      <c r="BQ34" s="226">
        <v>28</v>
      </c>
      <c r="BR34" s="227"/>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18"/>
    </row>
    <row r="35" spans="1:131" ht="26.25" customHeight="1" x14ac:dyDescent="0.2">
      <c r="A35" s="230">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2"/>
      <c r="AL35" s="973"/>
      <c r="AM35" s="973"/>
      <c r="AN35" s="973"/>
      <c r="AO35" s="973"/>
      <c r="AP35" s="973"/>
      <c r="AQ35" s="973"/>
      <c r="AR35" s="973"/>
      <c r="AS35" s="973"/>
      <c r="AT35" s="973"/>
      <c r="AU35" s="973"/>
      <c r="AV35" s="973"/>
      <c r="AW35" s="973"/>
      <c r="AX35" s="973"/>
      <c r="AY35" s="973"/>
      <c r="AZ35" s="1043"/>
      <c r="BA35" s="1043"/>
      <c r="BB35" s="1043"/>
      <c r="BC35" s="1043"/>
      <c r="BD35" s="1043"/>
      <c r="BE35" s="974"/>
      <c r="BF35" s="974"/>
      <c r="BG35" s="974"/>
      <c r="BH35" s="974"/>
      <c r="BI35" s="975"/>
      <c r="BJ35" s="220"/>
      <c r="BK35" s="220"/>
      <c r="BL35" s="220"/>
      <c r="BM35" s="220"/>
      <c r="BN35" s="220"/>
      <c r="BO35" s="229"/>
      <c r="BP35" s="229"/>
      <c r="BQ35" s="226">
        <v>29</v>
      </c>
      <c r="BR35" s="227"/>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18"/>
    </row>
    <row r="36" spans="1:131" ht="26.25" customHeight="1" x14ac:dyDescent="0.2">
      <c r="A36" s="230">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2"/>
      <c r="AL36" s="973"/>
      <c r="AM36" s="973"/>
      <c r="AN36" s="973"/>
      <c r="AO36" s="973"/>
      <c r="AP36" s="973"/>
      <c r="AQ36" s="973"/>
      <c r="AR36" s="973"/>
      <c r="AS36" s="973"/>
      <c r="AT36" s="973"/>
      <c r="AU36" s="973"/>
      <c r="AV36" s="973"/>
      <c r="AW36" s="973"/>
      <c r="AX36" s="973"/>
      <c r="AY36" s="973"/>
      <c r="AZ36" s="1043"/>
      <c r="BA36" s="1043"/>
      <c r="BB36" s="1043"/>
      <c r="BC36" s="1043"/>
      <c r="BD36" s="1043"/>
      <c r="BE36" s="974"/>
      <c r="BF36" s="974"/>
      <c r="BG36" s="974"/>
      <c r="BH36" s="974"/>
      <c r="BI36" s="975"/>
      <c r="BJ36" s="220"/>
      <c r="BK36" s="220"/>
      <c r="BL36" s="220"/>
      <c r="BM36" s="220"/>
      <c r="BN36" s="220"/>
      <c r="BO36" s="229"/>
      <c r="BP36" s="229"/>
      <c r="BQ36" s="226">
        <v>30</v>
      </c>
      <c r="BR36" s="227"/>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18"/>
    </row>
    <row r="37" spans="1:131" ht="26.25" customHeight="1" x14ac:dyDescent="0.2">
      <c r="A37" s="230">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2"/>
      <c r="AL37" s="973"/>
      <c r="AM37" s="973"/>
      <c r="AN37" s="973"/>
      <c r="AO37" s="973"/>
      <c r="AP37" s="973"/>
      <c r="AQ37" s="973"/>
      <c r="AR37" s="973"/>
      <c r="AS37" s="973"/>
      <c r="AT37" s="973"/>
      <c r="AU37" s="973"/>
      <c r="AV37" s="973"/>
      <c r="AW37" s="973"/>
      <c r="AX37" s="973"/>
      <c r="AY37" s="973"/>
      <c r="AZ37" s="1043"/>
      <c r="BA37" s="1043"/>
      <c r="BB37" s="1043"/>
      <c r="BC37" s="1043"/>
      <c r="BD37" s="1043"/>
      <c r="BE37" s="974"/>
      <c r="BF37" s="974"/>
      <c r="BG37" s="974"/>
      <c r="BH37" s="974"/>
      <c r="BI37" s="975"/>
      <c r="BJ37" s="220"/>
      <c r="BK37" s="220"/>
      <c r="BL37" s="220"/>
      <c r="BM37" s="220"/>
      <c r="BN37" s="220"/>
      <c r="BO37" s="229"/>
      <c r="BP37" s="229"/>
      <c r="BQ37" s="226">
        <v>31</v>
      </c>
      <c r="BR37" s="227"/>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18"/>
    </row>
    <row r="38" spans="1:131" ht="26.25" customHeight="1" x14ac:dyDescent="0.2">
      <c r="A38" s="230">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2"/>
      <c r="AL38" s="973"/>
      <c r="AM38" s="973"/>
      <c r="AN38" s="973"/>
      <c r="AO38" s="973"/>
      <c r="AP38" s="973"/>
      <c r="AQ38" s="973"/>
      <c r="AR38" s="973"/>
      <c r="AS38" s="973"/>
      <c r="AT38" s="973"/>
      <c r="AU38" s="973"/>
      <c r="AV38" s="973"/>
      <c r="AW38" s="973"/>
      <c r="AX38" s="973"/>
      <c r="AY38" s="973"/>
      <c r="AZ38" s="1043"/>
      <c r="BA38" s="1043"/>
      <c r="BB38" s="1043"/>
      <c r="BC38" s="1043"/>
      <c r="BD38" s="1043"/>
      <c r="BE38" s="974"/>
      <c r="BF38" s="974"/>
      <c r="BG38" s="974"/>
      <c r="BH38" s="974"/>
      <c r="BI38" s="975"/>
      <c r="BJ38" s="220"/>
      <c r="BK38" s="220"/>
      <c r="BL38" s="220"/>
      <c r="BM38" s="220"/>
      <c r="BN38" s="220"/>
      <c r="BO38" s="229"/>
      <c r="BP38" s="229"/>
      <c r="BQ38" s="226">
        <v>32</v>
      </c>
      <c r="BR38" s="227"/>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18"/>
    </row>
    <row r="39" spans="1:131" ht="26.25" customHeight="1" x14ac:dyDescent="0.2">
      <c r="A39" s="230">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2"/>
      <c r="AL39" s="973"/>
      <c r="AM39" s="973"/>
      <c r="AN39" s="973"/>
      <c r="AO39" s="973"/>
      <c r="AP39" s="973"/>
      <c r="AQ39" s="973"/>
      <c r="AR39" s="973"/>
      <c r="AS39" s="973"/>
      <c r="AT39" s="973"/>
      <c r="AU39" s="973"/>
      <c r="AV39" s="973"/>
      <c r="AW39" s="973"/>
      <c r="AX39" s="973"/>
      <c r="AY39" s="973"/>
      <c r="AZ39" s="1043"/>
      <c r="BA39" s="1043"/>
      <c r="BB39" s="1043"/>
      <c r="BC39" s="1043"/>
      <c r="BD39" s="1043"/>
      <c r="BE39" s="974"/>
      <c r="BF39" s="974"/>
      <c r="BG39" s="974"/>
      <c r="BH39" s="974"/>
      <c r="BI39" s="975"/>
      <c r="BJ39" s="220"/>
      <c r="BK39" s="220"/>
      <c r="BL39" s="220"/>
      <c r="BM39" s="220"/>
      <c r="BN39" s="220"/>
      <c r="BO39" s="229"/>
      <c r="BP39" s="229"/>
      <c r="BQ39" s="226">
        <v>33</v>
      </c>
      <c r="BR39" s="227"/>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18"/>
    </row>
    <row r="40" spans="1:131" ht="26.25" customHeight="1" x14ac:dyDescent="0.2">
      <c r="A40" s="226">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2"/>
      <c r="AL40" s="973"/>
      <c r="AM40" s="973"/>
      <c r="AN40" s="973"/>
      <c r="AO40" s="973"/>
      <c r="AP40" s="973"/>
      <c r="AQ40" s="973"/>
      <c r="AR40" s="973"/>
      <c r="AS40" s="973"/>
      <c r="AT40" s="973"/>
      <c r="AU40" s="973"/>
      <c r="AV40" s="973"/>
      <c r="AW40" s="973"/>
      <c r="AX40" s="973"/>
      <c r="AY40" s="973"/>
      <c r="AZ40" s="1043"/>
      <c r="BA40" s="1043"/>
      <c r="BB40" s="1043"/>
      <c r="BC40" s="1043"/>
      <c r="BD40" s="1043"/>
      <c r="BE40" s="974"/>
      <c r="BF40" s="974"/>
      <c r="BG40" s="974"/>
      <c r="BH40" s="974"/>
      <c r="BI40" s="975"/>
      <c r="BJ40" s="220"/>
      <c r="BK40" s="220"/>
      <c r="BL40" s="220"/>
      <c r="BM40" s="220"/>
      <c r="BN40" s="220"/>
      <c r="BO40" s="229"/>
      <c r="BP40" s="229"/>
      <c r="BQ40" s="226">
        <v>34</v>
      </c>
      <c r="BR40" s="227"/>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18"/>
    </row>
    <row r="41" spans="1:131" ht="26.25" customHeight="1" x14ac:dyDescent="0.2">
      <c r="A41" s="226">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2"/>
      <c r="AL41" s="973"/>
      <c r="AM41" s="973"/>
      <c r="AN41" s="973"/>
      <c r="AO41" s="973"/>
      <c r="AP41" s="973"/>
      <c r="AQ41" s="973"/>
      <c r="AR41" s="973"/>
      <c r="AS41" s="973"/>
      <c r="AT41" s="973"/>
      <c r="AU41" s="973"/>
      <c r="AV41" s="973"/>
      <c r="AW41" s="973"/>
      <c r="AX41" s="973"/>
      <c r="AY41" s="973"/>
      <c r="AZ41" s="1043"/>
      <c r="BA41" s="1043"/>
      <c r="BB41" s="1043"/>
      <c r="BC41" s="1043"/>
      <c r="BD41" s="1043"/>
      <c r="BE41" s="974"/>
      <c r="BF41" s="974"/>
      <c r="BG41" s="974"/>
      <c r="BH41" s="974"/>
      <c r="BI41" s="975"/>
      <c r="BJ41" s="220"/>
      <c r="BK41" s="220"/>
      <c r="BL41" s="220"/>
      <c r="BM41" s="220"/>
      <c r="BN41" s="220"/>
      <c r="BO41" s="229"/>
      <c r="BP41" s="229"/>
      <c r="BQ41" s="226">
        <v>35</v>
      </c>
      <c r="BR41" s="227"/>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18"/>
    </row>
    <row r="42" spans="1:131" ht="26.25" customHeight="1" x14ac:dyDescent="0.2">
      <c r="A42" s="226">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2"/>
      <c r="AL42" s="973"/>
      <c r="AM42" s="973"/>
      <c r="AN42" s="973"/>
      <c r="AO42" s="973"/>
      <c r="AP42" s="973"/>
      <c r="AQ42" s="973"/>
      <c r="AR42" s="973"/>
      <c r="AS42" s="973"/>
      <c r="AT42" s="973"/>
      <c r="AU42" s="973"/>
      <c r="AV42" s="973"/>
      <c r="AW42" s="973"/>
      <c r="AX42" s="973"/>
      <c r="AY42" s="973"/>
      <c r="AZ42" s="1043"/>
      <c r="BA42" s="1043"/>
      <c r="BB42" s="1043"/>
      <c r="BC42" s="1043"/>
      <c r="BD42" s="1043"/>
      <c r="BE42" s="974"/>
      <c r="BF42" s="974"/>
      <c r="BG42" s="974"/>
      <c r="BH42" s="974"/>
      <c r="BI42" s="975"/>
      <c r="BJ42" s="220"/>
      <c r="BK42" s="220"/>
      <c r="BL42" s="220"/>
      <c r="BM42" s="220"/>
      <c r="BN42" s="220"/>
      <c r="BO42" s="229"/>
      <c r="BP42" s="229"/>
      <c r="BQ42" s="226">
        <v>36</v>
      </c>
      <c r="BR42" s="227"/>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18"/>
    </row>
    <row r="43" spans="1:131" ht="26.25" customHeight="1" x14ac:dyDescent="0.2">
      <c r="A43" s="226">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2"/>
      <c r="AL43" s="973"/>
      <c r="AM43" s="973"/>
      <c r="AN43" s="973"/>
      <c r="AO43" s="973"/>
      <c r="AP43" s="973"/>
      <c r="AQ43" s="973"/>
      <c r="AR43" s="973"/>
      <c r="AS43" s="973"/>
      <c r="AT43" s="973"/>
      <c r="AU43" s="973"/>
      <c r="AV43" s="973"/>
      <c r="AW43" s="973"/>
      <c r="AX43" s="973"/>
      <c r="AY43" s="973"/>
      <c r="AZ43" s="1043"/>
      <c r="BA43" s="1043"/>
      <c r="BB43" s="1043"/>
      <c r="BC43" s="1043"/>
      <c r="BD43" s="1043"/>
      <c r="BE43" s="974"/>
      <c r="BF43" s="974"/>
      <c r="BG43" s="974"/>
      <c r="BH43" s="974"/>
      <c r="BI43" s="975"/>
      <c r="BJ43" s="220"/>
      <c r="BK43" s="220"/>
      <c r="BL43" s="220"/>
      <c r="BM43" s="220"/>
      <c r="BN43" s="220"/>
      <c r="BO43" s="229"/>
      <c r="BP43" s="229"/>
      <c r="BQ43" s="226">
        <v>37</v>
      </c>
      <c r="BR43" s="227"/>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18"/>
    </row>
    <row r="44" spans="1:131" ht="26.25" customHeight="1" x14ac:dyDescent="0.2">
      <c r="A44" s="226">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2"/>
      <c r="AL44" s="973"/>
      <c r="AM44" s="973"/>
      <c r="AN44" s="973"/>
      <c r="AO44" s="973"/>
      <c r="AP44" s="973"/>
      <c r="AQ44" s="973"/>
      <c r="AR44" s="973"/>
      <c r="AS44" s="973"/>
      <c r="AT44" s="973"/>
      <c r="AU44" s="973"/>
      <c r="AV44" s="973"/>
      <c r="AW44" s="973"/>
      <c r="AX44" s="973"/>
      <c r="AY44" s="973"/>
      <c r="AZ44" s="1043"/>
      <c r="BA44" s="1043"/>
      <c r="BB44" s="1043"/>
      <c r="BC44" s="1043"/>
      <c r="BD44" s="1043"/>
      <c r="BE44" s="974"/>
      <c r="BF44" s="974"/>
      <c r="BG44" s="974"/>
      <c r="BH44" s="974"/>
      <c r="BI44" s="975"/>
      <c r="BJ44" s="220"/>
      <c r="BK44" s="220"/>
      <c r="BL44" s="220"/>
      <c r="BM44" s="220"/>
      <c r="BN44" s="220"/>
      <c r="BO44" s="229"/>
      <c r="BP44" s="229"/>
      <c r="BQ44" s="226">
        <v>38</v>
      </c>
      <c r="BR44" s="227"/>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18"/>
    </row>
    <row r="45" spans="1:131" ht="26.25" customHeight="1" x14ac:dyDescent="0.2">
      <c r="A45" s="226">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2"/>
      <c r="AL45" s="973"/>
      <c r="AM45" s="973"/>
      <c r="AN45" s="973"/>
      <c r="AO45" s="973"/>
      <c r="AP45" s="973"/>
      <c r="AQ45" s="973"/>
      <c r="AR45" s="973"/>
      <c r="AS45" s="973"/>
      <c r="AT45" s="973"/>
      <c r="AU45" s="973"/>
      <c r="AV45" s="973"/>
      <c r="AW45" s="973"/>
      <c r="AX45" s="973"/>
      <c r="AY45" s="973"/>
      <c r="AZ45" s="1043"/>
      <c r="BA45" s="1043"/>
      <c r="BB45" s="1043"/>
      <c r="BC45" s="1043"/>
      <c r="BD45" s="1043"/>
      <c r="BE45" s="974"/>
      <c r="BF45" s="974"/>
      <c r="BG45" s="974"/>
      <c r="BH45" s="974"/>
      <c r="BI45" s="975"/>
      <c r="BJ45" s="220"/>
      <c r="BK45" s="220"/>
      <c r="BL45" s="220"/>
      <c r="BM45" s="220"/>
      <c r="BN45" s="220"/>
      <c r="BO45" s="229"/>
      <c r="BP45" s="229"/>
      <c r="BQ45" s="226">
        <v>39</v>
      </c>
      <c r="BR45" s="227"/>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18"/>
    </row>
    <row r="46" spans="1:131" ht="26.25" customHeight="1" x14ac:dyDescent="0.2">
      <c r="A46" s="226">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2"/>
      <c r="AL46" s="973"/>
      <c r="AM46" s="973"/>
      <c r="AN46" s="973"/>
      <c r="AO46" s="973"/>
      <c r="AP46" s="973"/>
      <c r="AQ46" s="973"/>
      <c r="AR46" s="973"/>
      <c r="AS46" s="973"/>
      <c r="AT46" s="973"/>
      <c r="AU46" s="973"/>
      <c r="AV46" s="973"/>
      <c r="AW46" s="973"/>
      <c r="AX46" s="973"/>
      <c r="AY46" s="973"/>
      <c r="AZ46" s="1043"/>
      <c r="BA46" s="1043"/>
      <c r="BB46" s="1043"/>
      <c r="BC46" s="1043"/>
      <c r="BD46" s="1043"/>
      <c r="BE46" s="974"/>
      <c r="BF46" s="974"/>
      <c r="BG46" s="974"/>
      <c r="BH46" s="974"/>
      <c r="BI46" s="975"/>
      <c r="BJ46" s="220"/>
      <c r="BK46" s="220"/>
      <c r="BL46" s="220"/>
      <c r="BM46" s="220"/>
      <c r="BN46" s="220"/>
      <c r="BO46" s="229"/>
      <c r="BP46" s="229"/>
      <c r="BQ46" s="226">
        <v>40</v>
      </c>
      <c r="BR46" s="227"/>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18"/>
    </row>
    <row r="47" spans="1:131" ht="26.25" customHeight="1" x14ac:dyDescent="0.2">
      <c r="A47" s="226">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2"/>
      <c r="AL47" s="973"/>
      <c r="AM47" s="973"/>
      <c r="AN47" s="973"/>
      <c r="AO47" s="973"/>
      <c r="AP47" s="973"/>
      <c r="AQ47" s="973"/>
      <c r="AR47" s="973"/>
      <c r="AS47" s="973"/>
      <c r="AT47" s="973"/>
      <c r="AU47" s="973"/>
      <c r="AV47" s="973"/>
      <c r="AW47" s="973"/>
      <c r="AX47" s="973"/>
      <c r="AY47" s="973"/>
      <c r="AZ47" s="1043"/>
      <c r="BA47" s="1043"/>
      <c r="BB47" s="1043"/>
      <c r="BC47" s="1043"/>
      <c r="BD47" s="1043"/>
      <c r="BE47" s="974"/>
      <c r="BF47" s="974"/>
      <c r="BG47" s="974"/>
      <c r="BH47" s="974"/>
      <c r="BI47" s="975"/>
      <c r="BJ47" s="220"/>
      <c r="BK47" s="220"/>
      <c r="BL47" s="220"/>
      <c r="BM47" s="220"/>
      <c r="BN47" s="220"/>
      <c r="BO47" s="229"/>
      <c r="BP47" s="229"/>
      <c r="BQ47" s="226">
        <v>41</v>
      </c>
      <c r="BR47" s="227"/>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18"/>
    </row>
    <row r="48" spans="1:131" ht="26.25" customHeight="1" x14ac:dyDescent="0.2">
      <c r="A48" s="226">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2"/>
      <c r="AL48" s="973"/>
      <c r="AM48" s="973"/>
      <c r="AN48" s="973"/>
      <c r="AO48" s="973"/>
      <c r="AP48" s="973"/>
      <c r="AQ48" s="973"/>
      <c r="AR48" s="973"/>
      <c r="AS48" s="973"/>
      <c r="AT48" s="973"/>
      <c r="AU48" s="973"/>
      <c r="AV48" s="973"/>
      <c r="AW48" s="973"/>
      <c r="AX48" s="973"/>
      <c r="AY48" s="973"/>
      <c r="AZ48" s="1043"/>
      <c r="BA48" s="1043"/>
      <c r="BB48" s="1043"/>
      <c r="BC48" s="1043"/>
      <c r="BD48" s="1043"/>
      <c r="BE48" s="974"/>
      <c r="BF48" s="974"/>
      <c r="BG48" s="974"/>
      <c r="BH48" s="974"/>
      <c r="BI48" s="975"/>
      <c r="BJ48" s="220"/>
      <c r="BK48" s="220"/>
      <c r="BL48" s="220"/>
      <c r="BM48" s="220"/>
      <c r="BN48" s="220"/>
      <c r="BO48" s="229"/>
      <c r="BP48" s="229"/>
      <c r="BQ48" s="226">
        <v>42</v>
      </c>
      <c r="BR48" s="227"/>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18"/>
    </row>
    <row r="49" spans="1:131" ht="26.25" customHeight="1" x14ac:dyDescent="0.2">
      <c r="A49" s="226">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2"/>
      <c r="AL49" s="973"/>
      <c r="AM49" s="973"/>
      <c r="AN49" s="973"/>
      <c r="AO49" s="973"/>
      <c r="AP49" s="973"/>
      <c r="AQ49" s="973"/>
      <c r="AR49" s="973"/>
      <c r="AS49" s="973"/>
      <c r="AT49" s="973"/>
      <c r="AU49" s="973"/>
      <c r="AV49" s="973"/>
      <c r="AW49" s="973"/>
      <c r="AX49" s="973"/>
      <c r="AY49" s="973"/>
      <c r="AZ49" s="1043"/>
      <c r="BA49" s="1043"/>
      <c r="BB49" s="1043"/>
      <c r="BC49" s="1043"/>
      <c r="BD49" s="1043"/>
      <c r="BE49" s="974"/>
      <c r="BF49" s="974"/>
      <c r="BG49" s="974"/>
      <c r="BH49" s="974"/>
      <c r="BI49" s="975"/>
      <c r="BJ49" s="220"/>
      <c r="BK49" s="220"/>
      <c r="BL49" s="220"/>
      <c r="BM49" s="220"/>
      <c r="BN49" s="220"/>
      <c r="BO49" s="229"/>
      <c r="BP49" s="229"/>
      <c r="BQ49" s="226">
        <v>43</v>
      </c>
      <c r="BR49" s="227"/>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18"/>
    </row>
    <row r="50" spans="1:131" ht="26.25" customHeight="1" x14ac:dyDescent="0.2">
      <c r="A50" s="226">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4"/>
      <c r="BF50" s="974"/>
      <c r="BG50" s="974"/>
      <c r="BH50" s="974"/>
      <c r="BI50" s="975"/>
      <c r="BJ50" s="220"/>
      <c r="BK50" s="220"/>
      <c r="BL50" s="220"/>
      <c r="BM50" s="220"/>
      <c r="BN50" s="220"/>
      <c r="BO50" s="229"/>
      <c r="BP50" s="229"/>
      <c r="BQ50" s="226">
        <v>44</v>
      </c>
      <c r="BR50" s="227"/>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18"/>
    </row>
    <row r="51" spans="1:131" ht="26.25" customHeight="1" x14ac:dyDescent="0.2">
      <c r="A51" s="226">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4"/>
      <c r="BF51" s="974"/>
      <c r="BG51" s="974"/>
      <c r="BH51" s="974"/>
      <c r="BI51" s="975"/>
      <c r="BJ51" s="220"/>
      <c r="BK51" s="220"/>
      <c r="BL51" s="220"/>
      <c r="BM51" s="220"/>
      <c r="BN51" s="220"/>
      <c r="BO51" s="229"/>
      <c r="BP51" s="229"/>
      <c r="BQ51" s="226">
        <v>45</v>
      </c>
      <c r="BR51" s="227"/>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18"/>
    </row>
    <row r="52" spans="1:131" ht="26.25" customHeight="1" x14ac:dyDescent="0.2">
      <c r="A52" s="226">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4"/>
      <c r="BF52" s="974"/>
      <c r="BG52" s="974"/>
      <c r="BH52" s="974"/>
      <c r="BI52" s="975"/>
      <c r="BJ52" s="220"/>
      <c r="BK52" s="220"/>
      <c r="BL52" s="220"/>
      <c r="BM52" s="220"/>
      <c r="BN52" s="220"/>
      <c r="BO52" s="229"/>
      <c r="BP52" s="229"/>
      <c r="BQ52" s="226">
        <v>46</v>
      </c>
      <c r="BR52" s="227"/>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18"/>
    </row>
    <row r="53" spans="1:131" ht="26.25" customHeight="1" x14ac:dyDescent="0.2">
      <c r="A53" s="226">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4"/>
      <c r="BF53" s="974"/>
      <c r="BG53" s="974"/>
      <c r="BH53" s="974"/>
      <c r="BI53" s="975"/>
      <c r="BJ53" s="220"/>
      <c r="BK53" s="220"/>
      <c r="BL53" s="220"/>
      <c r="BM53" s="220"/>
      <c r="BN53" s="220"/>
      <c r="BO53" s="229"/>
      <c r="BP53" s="229"/>
      <c r="BQ53" s="226">
        <v>47</v>
      </c>
      <c r="BR53" s="227"/>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18"/>
    </row>
    <row r="54" spans="1:131" ht="26.25" customHeight="1" x14ac:dyDescent="0.2">
      <c r="A54" s="226">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4"/>
      <c r="BF54" s="974"/>
      <c r="BG54" s="974"/>
      <c r="BH54" s="974"/>
      <c r="BI54" s="975"/>
      <c r="BJ54" s="220"/>
      <c r="BK54" s="220"/>
      <c r="BL54" s="220"/>
      <c r="BM54" s="220"/>
      <c r="BN54" s="220"/>
      <c r="BO54" s="229"/>
      <c r="BP54" s="229"/>
      <c r="BQ54" s="226">
        <v>48</v>
      </c>
      <c r="BR54" s="227"/>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18"/>
    </row>
    <row r="55" spans="1:131" ht="26.25" customHeight="1" x14ac:dyDescent="0.2">
      <c r="A55" s="226">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4"/>
      <c r="BF55" s="974"/>
      <c r="BG55" s="974"/>
      <c r="BH55" s="974"/>
      <c r="BI55" s="975"/>
      <c r="BJ55" s="220"/>
      <c r="BK55" s="220"/>
      <c r="BL55" s="220"/>
      <c r="BM55" s="220"/>
      <c r="BN55" s="220"/>
      <c r="BO55" s="229"/>
      <c r="BP55" s="229"/>
      <c r="BQ55" s="226">
        <v>49</v>
      </c>
      <c r="BR55" s="227"/>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18"/>
    </row>
    <row r="56" spans="1:131" ht="26.25" customHeight="1" x14ac:dyDescent="0.2">
      <c r="A56" s="226">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4"/>
      <c r="BF56" s="974"/>
      <c r="BG56" s="974"/>
      <c r="BH56" s="974"/>
      <c r="BI56" s="975"/>
      <c r="BJ56" s="220"/>
      <c r="BK56" s="220"/>
      <c r="BL56" s="220"/>
      <c r="BM56" s="220"/>
      <c r="BN56" s="220"/>
      <c r="BO56" s="229"/>
      <c r="BP56" s="229"/>
      <c r="BQ56" s="226">
        <v>50</v>
      </c>
      <c r="BR56" s="227"/>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18"/>
    </row>
    <row r="57" spans="1:131" ht="26.25" customHeight="1" x14ac:dyDescent="0.2">
      <c r="A57" s="226">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4"/>
      <c r="BF57" s="974"/>
      <c r="BG57" s="974"/>
      <c r="BH57" s="974"/>
      <c r="BI57" s="975"/>
      <c r="BJ57" s="220"/>
      <c r="BK57" s="220"/>
      <c r="BL57" s="220"/>
      <c r="BM57" s="220"/>
      <c r="BN57" s="220"/>
      <c r="BO57" s="229"/>
      <c r="BP57" s="229"/>
      <c r="BQ57" s="226">
        <v>51</v>
      </c>
      <c r="BR57" s="227"/>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18"/>
    </row>
    <row r="58" spans="1:131" ht="26.25" customHeight="1" x14ac:dyDescent="0.2">
      <c r="A58" s="226">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4"/>
      <c r="BF58" s="974"/>
      <c r="BG58" s="974"/>
      <c r="BH58" s="974"/>
      <c r="BI58" s="975"/>
      <c r="BJ58" s="220"/>
      <c r="BK58" s="220"/>
      <c r="BL58" s="220"/>
      <c r="BM58" s="220"/>
      <c r="BN58" s="220"/>
      <c r="BO58" s="229"/>
      <c r="BP58" s="229"/>
      <c r="BQ58" s="226">
        <v>52</v>
      </c>
      <c r="BR58" s="227"/>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18"/>
    </row>
    <row r="59" spans="1:131" ht="26.25" customHeight="1" x14ac:dyDescent="0.2">
      <c r="A59" s="226">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4"/>
      <c r="BF59" s="974"/>
      <c r="BG59" s="974"/>
      <c r="BH59" s="974"/>
      <c r="BI59" s="975"/>
      <c r="BJ59" s="220"/>
      <c r="BK59" s="220"/>
      <c r="BL59" s="220"/>
      <c r="BM59" s="220"/>
      <c r="BN59" s="220"/>
      <c r="BO59" s="229"/>
      <c r="BP59" s="229"/>
      <c r="BQ59" s="226">
        <v>53</v>
      </c>
      <c r="BR59" s="227"/>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18"/>
    </row>
    <row r="60" spans="1:131" ht="26.25" customHeight="1" x14ac:dyDescent="0.2">
      <c r="A60" s="226">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4"/>
      <c r="BF60" s="974"/>
      <c r="BG60" s="974"/>
      <c r="BH60" s="974"/>
      <c r="BI60" s="975"/>
      <c r="BJ60" s="220"/>
      <c r="BK60" s="220"/>
      <c r="BL60" s="220"/>
      <c r="BM60" s="220"/>
      <c r="BN60" s="220"/>
      <c r="BO60" s="229"/>
      <c r="BP60" s="229"/>
      <c r="BQ60" s="226">
        <v>54</v>
      </c>
      <c r="BR60" s="227"/>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18"/>
    </row>
    <row r="61" spans="1:131" ht="26.25" customHeight="1" thickBot="1" x14ac:dyDescent="0.25">
      <c r="A61" s="226">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4"/>
      <c r="BF61" s="974"/>
      <c r="BG61" s="974"/>
      <c r="BH61" s="974"/>
      <c r="BI61" s="975"/>
      <c r="BJ61" s="220"/>
      <c r="BK61" s="220"/>
      <c r="BL61" s="220"/>
      <c r="BM61" s="220"/>
      <c r="BN61" s="220"/>
      <c r="BO61" s="229"/>
      <c r="BP61" s="229"/>
      <c r="BQ61" s="226">
        <v>55</v>
      </c>
      <c r="BR61" s="227"/>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18"/>
    </row>
    <row r="62" spans="1:131" ht="26.25" customHeight="1" x14ac:dyDescent="0.2">
      <c r="A62" s="226">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4"/>
      <c r="BF62" s="974"/>
      <c r="BG62" s="974"/>
      <c r="BH62" s="974"/>
      <c r="BI62" s="975"/>
      <c r="BJ62" s="1029" t="s">
        <v>398</v>
      </c>
      <c r="BK62" s="1030"/>
      <c r="BL62" s="1030"/>
      <c r="BM62" s="1030"/>
      <c r="BN62" s="1031"/>
      <c r="BO62" s="229"/>
      <c r="BP62" s="229"/>
      <c r="BQ62" s="226">
        <v>56</v>
      </c>
      <c r="BR62" s="227"/>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18"/>
    </row>
    <row r="63" spans="1:131" ht="26.25" customHeight="1" thickBot="1" x14ac:dyDescent="0.25">
      <c r="A63" s="228" t="s">
        <v>377</v>
      </c>
      <c r="B63" s="939" t="s">
        <v>399</v>
      </c>
      <c r="C63" s="940"/>
      <c r="D63" s="940"/>
      <c r="E63" s="940"/>
      <c r="F63" s="940"/>
      <c r="G63" s="940"/>
      <c r="H63" s="940"/>
      <c r="I63" s="940"/>
      <c r="J63" s="940"/>
      <c r="K63" s="940"/>
      <c r="L63" s="940"/>
      <c r="M63" s="940"/>
      <c r="N63" s="940"/>
      <c r="O63" s="940"/>
      <c r="P63" s="950"/>
      <c r="Q63" s="964"/>
      <c r="R63" s="965"/>
      <c r="S63" s="965"/>
      <c r="T63" s="965"/>
      <c r="U63" s="965"/>
      <c r="V63" s="965"/>
      <c r="W63" s="965"/>
      <c r="X63" s="965"/>
      <c r="Y63" s="965"/>
      <c r="Z63" s="965"/>
      <c r="AA63" s="965"/>
      <c r="AB63" s="965"/>
      <c r="AC63" s="965"/>
      <c r="AD63" s="965"/>
      <c r="AE63" s="1022"/>
      <c r="AF63" s="1023">
        <v>3907</v>
      </c>
      <c r="AG63" s="961"/>
      <c r="AH63" s="961"/>
      <c r="AI63" s="961"/>
      <c r="AJ63" s="1024"/>
      <c r="AK63" s="1025"/>
      <c r="AL63" s="965"/>
      <c r="AM63" s="965"/>
      <c r="AN63" s="965"/>
      <c r="AO63" s="965"/>
      <c r="AP63" s="961">
        <v>36652</v>
      </c>
      <c r="AQ63" s="961"/>
      <c r="AR63" s="961"/>
      <c r="AS63" s="961"/>
      <c r="AT63" s="961"/>
      <c r="AU63" s="961">
        <v>15833</v>
      </c>
      <c r="AV63" s="961"/>
      <c r="AW63" s="961"/>
      <c r="AX63" s="961"/>
      <c r="AY63" s="961"/>
      <c r="AZ63" s="1019"/>
      <c r="BA63" s="1019"/>
      <c r="BB63" s="1019"/>
      <c r="BC63" s="1019"/>
      <c r="BD63" s="1019"/>
      <c r="BE63" s="962"/>
      <c r="BF63" s="962"/>
      <c r="BG63" s="962"/>
      <c r="BH63" s="962"/>
      <c r="BI63" s="963"/>
      <c r="BJ63" s="1020" t="s">
        <v>122</v>
      </c>
      <c r="BK63" s="955"/>
      <c r="BL63" s="955"/>
      <c r="BM63" s="955"/>
      <c r="BN63" s="1021"/>
      <c r="BO63" s="229"/>
      <c r="BP63" s="229"/>
      <c r="BQ63" s="226">
        <v>57</v>
      </c>
      <c r="BR63" s="227"/>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18"/>
    </row>
    <row r="66" spans="1:131" ht="26.25" customHeight="1" x14ac:dyDescent="0.2">
      <c r="A66" s="997" t="s">
        <v>401</v>
      </c>
      <c r="B66" s="998"/>
      <c r="C66" s="998"/>
      <c r="D66" s="998"/>
      <c r="E66" s="998"/>
      <c r="F66" s="998"/>
      <c r="G66" s="998"/>
      <c r="H66" s="998"/>
      <c r="I66" s="998"/>
      <c r="J66" s="998"/>
      <c r="K66" s="998"/>
      <c r="L66" s="998"/>
      <c r="M66" s="998"/>
      <c r="N66" s="998"/>
      <c r="O66" s="998"/>
      <c r="P66" s="999"/>
      <c r="Q66" s="1003" t="s">
        <v>381</v>
      </c>
      <c r="R66" s="1004"/>
      <c r="S66" s="1004"/>
      <c r="T66" s="1004"/>
      <c r="U66" s="1005"/>
      <c r="V66" s="1003" t="s">
        <v>382</v>
      </c>
      <c r="W66" s="1004"/>
      <c r="X66" s="1004"/>
      <c r="Y66" s="1004"/>
      <c r="Z66" s="1005"/>
      <c r="AA66" s="1003" t="s">
        <v>383</v>
      </c>
      <c r="AB66" s="1004"/>
      <c r="AC66" s="1004"/>
      <c r="AD66" s="1004"/>
      <c r="AE66" s="1005"/>
      <c r="AF66" s="1009" t="s">
        <v>384</v>
      </c>
      <c r="AG66" s="1010"/>
      <c r="AH66" s="1010"/>
      <c r="AI66" s="1010"/>
      <c r="AJ66" s="1011"/>
      <c r="AK66" s="1003" t="s">
        <v>385</v>
      </c>
      <c r="AL66" s="998"/>
      <c r="AM66" s="998"/>
      <c r="AN66" s="998"/>
      <c r="AO66" s="999"/>
      <c r="AP66" s="1003" t="s">
        <v>386</v>
      </c>
      <c r="AQ66" s="1004"/>
      <c r="AR66" s="1004"/>
      <c r="AS66" s="1004"/>
      <c r="AT66" s="1005"/>
      <c r="AU66" s="1003" t="s">
        <v>402</v>
      </c>
      <c r="AV66" s="1004"/>
      <c r="AW66" s="1004"/>
      <c r="AX66" s="1004"/>
      <c r="AY66" s="1005"/>
      <c r="AZ66" s="1003" t="s">
        <v>364</v>
      </c>
      <c r="BA66" s="1004"/>
      <c r="BB66" s="1004"/>
      <c r="BC66" s="1004"/>
      <c r="BD66" s="1017"/>
      <c r="BE66" s="229"/>
      <c r="BF66" s="229"/>
      <c r="BG66" s="229"/>
      <c r="BH66" s="229"/>
      <c r="BI66" s="229"/>
      <c r="BJ66" s="229"/>
      <c r="BK66" s="229"/>
      <c r="BL66" s="229"/>
      <c r="BM66" s="229"/>
      <c r="BN66" s="229"/>
      <c r="BO66" s="229"/>
      <c r="BP66" s="229"/>
      <c r="BQ66" s="226">
        <v>60</v>
      </c>
      <c r="BR66" s="231"/>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18"/>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29"/>
      <c r="BF67" s="229"/>
      <c r="BG67" s="229"/>
      <c r="BH67" s="229"/>
      <c r="BI67" s="229"/>
      <c r="BJ67" s="229"/>
      <c r="BK67" s="229"/>
      <c r="BL67" s="229"/>
      <c r="BM67" s="229"/>
      <c r="BN67" s="229"/>
      <c r="BO67" s="229"/>
      <c r="BP67" s="229"/>
      <c r="BQ67" s="226">
        <v>61</v>
      </c>
      <c r="BR67" s="231"/>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18"/>
    </row>
    <row r="68" spans="1:131" ht="26.25" customHeight="1" thickTop="1" x14ac:dyDescent="0.2">
      <c r="A68" s="224">
        <v>1</v>
      </c>
      <c r="B68" s="987" t="s">
        <v>553</v>
      </c>
      <c r="C68" s="988"/>
      <c r="D68" s="988"/>
      <c r="E68" s="988"/>
      <c r="F68" s="988"/>
      <c r="G68" s="988"/>
      <c r="H68" s="988"/>
      <c r="I68" s="988"/>
      <c r="J68" s="988"/>
      <c r="K68" s="988"/>
      <c r="L68" s="988"/>
      <c r="M68" s="988"/>
      <c r="N68" s="988"/>
      <c r="O68" s="988"/>
      <c r="P68" s="989"/>
      <c r="Q68" s="990">
        <v>146</v>
      </c>
      <c r="R68" s="984"/>
      <c r="S68" s="984"/>
      <c r="T68" s="984"/>
      <c r="U68" s="984"/>
      <c r="V68" s="984">
        <v>105</v>
      </c>
      <c r="W68" s="984"/>
      <c r="X68" s="984"/>
      <c r="Y68" s="984"/>
      <c r="Z68" s="984"/>
      <c r="AA68" s="984">
        <v>41</v>
      </c>
      <c r="AB68" s="984"/>
      <c r="AC68" s="984"/>
      <c r="AD68" s="984"/>
      <c r="AE68" s="984"/>
      <c r="AF68" s="984">
        <v>41</v>
      </c>
      <c r="AG68" s="984"/>
      <c r="AH68" s="984"/>
      <c r="AI68" s="984"/>
      <c r="AJ68" s="984"/>
      <c r="AK68" s="984" t="s">
        <v>561</v>
      </c>
      <c r="AL68" s="984"/>
      <c r="AM68" s="984"/>
      <c r="AN68" s="984"/>
      <c r="AO68" s="984"/>
      <c r="AP68" s="984" t="s">
        <v>561</v>
      </c>
      <c r="AQ68" s="984"/>
      <c r="AR68" s="984"/>
      <c r="AS68" s="984"/>
      <c r="AT68" s="984"/>
      <c r="AU68" s="984" t="s">
        <v>561</v>
      </c>
      <c r="AV68" s="984"/>
      <c r="AW68" s="984"/>
      <c r="AX68" s="984"/>
      <c r="AY68" s="984"/>
      <c r="AZ68" s="985"/>
      <c r="BA68" s="985"/>
      <c r="BB68" s="985"/>
      <c r="BC68" s="985"/>
      <c r="BD68" s="986"/>
      <c r="BE68" s="229"/>
      <c r="BF68" s="229"/>
      <c r="BG68" s="229"/>
      <c r="BH68" s="229"/>
      <c r="BI68" s="229"/>
      <c r="BJ68" s="229"/>
      <c r="BK68" s="229"/>
      <c r="BL68" s="229"/>
      <c r="BM68" s="229"/>
      <c r="BN68" s="229"/>
      <c r="BO68" s="229"/>
      <c r="BP68" s="229"/>
      <c r="BQ68" s="226">
        <v>62</v>
      </c>
      <c r="BR68" s="231"/>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18"/>
    </row>
    <row r="69" spans="1:131" ht="26.25" customHeight="1" x14ac:dyDescent="0.2">
      <c r="A69" s="226">
        <v>2</v>
      </c>
      <c r="B69" s="976" t="s">
        <v>554</v>
      </c>
      <c r="C69" s="977"/>
      <c r="D69" s="977"/>
      <c r="E69" s="977"/>
      <c r="F69" s="977"/>
      <c r="G69" s="977"/>
      <c r="H69" s="977"/>
      <c r="I69" s="977"/>
      <c r="J69" s="977"/>
      <c r="K69" s="977"/>
      <c r="L69" s="977"/>
      <c r="M69" s="977"/>
      <c r="N69" s="977"/>
      <c r="O69" s="977"/>
      <c r="P69" s="978"/>
      <c r="Q69" s="979">
        <v>234605</v>
      </c>
      <c r="R69" s="973"/>
      <c r="S69" s="973"/>
      <c r="T69" s="973"/>
      <c r="U69" s="973"/>
      <c r="V69" s="973">
        <v>227058</v>
      </c>
      <c r="W69" s="973"/>
      <c r="X69" s="973"/>
      <c r="Y69" s="973"/>
      <c r="Z69" s="973"/>
      <c r="AA69" s="973">
        <v>7546</v>
      </c>
      <c r="AB69" s="973"/>
      <c r="AC69" s="973"/>
      <c r="AD69" s="973"/>
      <c r="AE69" s="973"/>
      <c r="AF69" s="973">
        <v>7546</v>
      </c>
      <c r="AG69" s="973"/>
      <c r="AH69" s="973"/>
      <c r="AI69" s="973"/>
      <c r="AJ69" s="973"/>
      <c r="AK69" s="973" t="s">
        <v>561</v>
      </c>
      <c r="AL69" s="973"/>
      <c r="AM69" s="973"/>
      <c r="AN69" s="973"/>
      <c r="AO69" s="973"/>
      <c r="AP69" s="973" t="s">
        <v>561</v>
      </c>
      <c r="AQ69" s="973"/>
      <c r="AR69" s="973"/>
      <c r="AS69" s="973"/>
      <c r="AT69" s="973"/>
      <c r="AU69" s="973" t="s">
        <v>561</v>
      </c>
      <c r="AV69" s="973"/>
      <c r="AW69" s="973"/>
      <c r="AX69" s="973"/>
      <c r="AY69" s="973"/>
      <c r="AZ69" s="974"/>
      <c r="BA69" s="974"/>
      <c r="BB69" s="974"/>
      <c r="BC69" s="974"/>
      <c r="BD69" s="975"/>
      <c r="BE69" s="229"/>
      <c r="BF69" s="229"/>
      <c r="BG69" s="229"/>
      <c r="BH69" s="229"/>
      <c r="BI69" s="229"/>
      <c r="BJ69" s="229"/>
      <c r="BK69" s="229"/>
      <c r="BL69" s="229"/>
      <c r="BM69" s="229"/>
      <c r="BN69" s="229"/>
      <c r="BO69" s="229"/>
      <c r="BP69" s="229"/>
      <c r="BQ69" s="226">
        <v>63</v>
      </c>
      <c r="BR69" s="231"/>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18"/>
    </row>
    <row r="70" spans="1:131" ht="26.25" customHeight="1" x14ac:dyDescent="0.2">
      <c r="A70" s="226">
        <v>3</v>
      </c>
      <c r="B70" s="976" t="s">
        <v>555</v>
      </c>
      <c r="C70" s="977"/>
      <c r="D70" s="977"/>
      <c r="E70" s="977"/>
      <c r="F70" s="977"/>
      <c r="G70" s="977"/>
      <c r="H70" s="977"/>
      <c r="I70" s="977"/>
      <c r="J70" s="977"/>
      <c r="K70" s="977"/>
      <c r="L70" s="977"/>
      <c r="M70" s="977"/>
      <c r="N70" s="977"/>
      <c r="O70" s="977"/>
      <c r="P70" s="978"/>
      <c r="Q70" s="979">
        <v>75</v>
      </c>
      <c r="R70" s="973"/>
      <c r="S70" s="973"/>
      <c r="T70" s="973"/>
      <c r="U70" s="973"/>
      <c r="V70" s="973">
        <v>59</v>
      </c>
      <c r="W70" s="973"/>
      <c r="X70" s="973"/>
      <c r="Y70" s="973"/>
      <c r="Z70" s="973"/>
      <c r="AA70" s="973">
        <v>15</v>
      </c>
      <c r="AB70" s="973"/>
      <c r="AC70" s="973"/>
      <c r="AD70" s="973"/>
      <c r="AE70" s="973"/>
      <c r="AF70" s="973">
        <v>15</v>
      </c>
      <c r="AG70" s="973"/>
      <c r="AH70" s="973"/>
      <c r="AI70" s="973"/>
      <c r="AJ70" s="973"/>
      <c r="AK70" s="973" t="s">
        <v>561</v>
      </c>
      <c r="AL70" s="973"/>
      <c r="AM70" s="973"/>
      <c r="AN70" s="973"/>
      <c r="AO70" s="973"/>
      <c r="AP70" s="973" t="s">
        <v>561</v>
      </c>
      <c r="AQ70" s="973"/>
      <c r="AR70" s="973"/>
      <c r="AS70" s="973"/>
      <c r="AT70" s="973"/>
      <c r="AU70" s="973" t="s">
        <v>561</v>
      </c>
      <c r="AV70" s="973"/>
      <c r="AW70" s="973"/>
      <c r="AX70" s="973"/>
      <c r="AY70" s="973"/>
      <c r="AZ70" s="974"/>
      <c r="BA70" s="974"/>
      <c r="BB70" s="974"/>
      <c r="BC70" s="974"/>
      <c r="BD70" s="975"/>
      <c r="BE70" s="229"/>
      <c r="BF70" s="229"/>
      <c r="BG70" s="229"/>
      <c r="BH70" s="229"/>
      <c r="BI70" s="229"/>
      <c r="BJ70" s="229"/>
      <c r="BK70" s="229"/>
      <c r="BL70" s="229"/>
      <c r="BM70" s="229"/>
      <c r="BN70" s="229"/>
      <c r="BO70" s="229"/>
      <c r="BP70" s="229"/>
      <c r="BQ70" s="226">
        <v>64</v>
      </c>
      <c r="BR70" s="231"/>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18"/>
    </row>
    <row r="71" spans="1:131" ht="26.25" customHeight="1" x14ac:dyDescent="0.2">
      <c r="A71" s="226">
        <v>4</v>
      </c>
      <c r="B71" s="976"/>
      <c r="C71" s="977"/>
      <c r="D71" s="977"/>
      <c r="E71" s="977"/>
      <c r="F71" s="977"/>
      <c r="G71" s="977"/>
      <c r="H71" s="977"/>
      <c r="I71" s="977"/>
      <c r="J71" s="977"/>
      <c r="K71" s="977"/>
      <c r="L71" s="977"/>
      <c r="M71" s="977"/>
      <c r="N71" s="977"/>
      <c r="O71" s="977"/>
      <c r="P71" s="978"/>
      <c r="Q71" s="979"/>
      <c r="R71" s="973"/>
      <c r="S71" s="973"/>
      <c r="T71" s="973"/>
      <c r="U71" s="973"/>
      <c r="V71" s="973"/>
      <c r="W71" s="973"/>
      <c r="X71" s="973"/>
      <c r="Y71" s="973"/>
      <c r="Z71" s="973"/>
      <c r="AA71" s="973"/>
      <c r="AB71" s="973"/>
      <c r="AC71" s="973"/>
      <c r="AD71" s="973"/>
      <c r="AE71" s="973"/>
      <c r="AF71" s="973"/>
      <c r="AG71" s="973"/>
      <c r="AH71" s="973"/>
      <c r="AI71" s="973"/>
      <c r="AJ71" s="973"/>
      <c r="AK71" s="973"/>
      <c r="AL71" s="973"/>
      <c r="AM71" s="973"/>
      <c r="AN71" s="973"/>
      <c r="AO71" s="973"/>
      <c r="AP71" s="973"/>
      <c r="AQ71" s="973"/>
      <c r="AR71" s="973"/>
      <c r="AS71" s="973"/>
      <c r="AT71" s="973"/>
      <c r="AU71" s="973"/>
      <c r="AV71" s="973"/>
      <c r="AW71" s="973"/>
      <c r="AX71" s="973"/>
      <c r="AY71" s="973"/>
      <c r="AZ71" s="974"/>
      <c r="BA71" s="974"/>
      <c r="BB71" s="974"/>
      <c r="BC71" s="974"/>
      <c r="BD71" s="975"/>
      <c r="BE71" s="229"/>
      <c r="BF71" s="229"/>
      <c r="BG71" s="229"/>
      <c r="BH71" s="229"/>
      <c r="BI71" s="229"/>
      <c r="BJ71" s="229"/>
      <c r="BK71" s="229"/>
      <c r="BL71" s="229"/>
      <c r="BM71" s="229"/>
      <c r="BN71" s="229"/>
      <c r="BO71" s="229"/>
      <c r="BP71" s="229"/>
      <c r="BQ71" s="226">
        <v>65</v>
      </c>
      <c r="BR71" s="231"/>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18"/>
    </row>
    <row r="72" spans="1:131" ht="26.25" customHeight="1" x14ac:dyDescent="0.2">
      <c r="A72" s="226">
        <v>5</v>
      </c>
      <c r="B72" s="976"/>
      <c r="C72" s="977"/>
      <c r="D72" s="977"/>
      <c r="E72" s="977"/>
      <c r="F72" s="977"/>
      <c r="G72" s="977"/>
      <c r="H72" s="977"/>
      <c r="I72" s="977"/>
      <c r="J72" s="977"/>
      <c r="K72" s="977"/>
      <c r="L72" s="977"/>
      <c r="M72" s="977"/>
      <c r="N72" s="977"/>
      <c r="O72" s="977"/>
      <c r="P72" s="978"/>
      <c r="Q72" s="979"/>
      <c r="R72" s="973"/>
      <c r="S72" s="973"/>
      <c r="T72" s="973"/>
      <c r="U72" s="973"/>
      <c r="V72" s="973"/>
      <c r="W72" s="973"/>
      <c r="X72" s="973"/>
      <c r="Y72" s="973"/>
      <c r="Z72" s="973"/>
      <c r="AA72" s="973"/>
      <c r="AB72" s="973"/>
      <c r="AC72" s="973"/>
      <c r="AD72" s="973"/>
      <c r="AE72" s="973"/>
      <c r="AF72" s="973"/>
      <c r="AG72" s="973"/>
      <c r="AH72" s="973"/>
      <c r="AI72" s="973"/>
      <c r="AJ72" s="973"/>
      <c r="AK72" s="973"/>
      <c r="AL72" s="973"/>
      <c r="AM72" s="973"/>
      <c r="AN72" s="973"/>
      <c r="AO72" s="973"/>
      <c r="AP72" s="973"/>
      <c r="AQ72" s="973"/>
      <c r="AR72" s="973"/>
      <c r="AS72" s="973"/>
      <c r="AT72" s="973"/>
      <c r="AU72" s="973"/>
      <c r="AV72" s="973"/>
      <c r="AW72" s="973"/>
      <c r="AX72" s="973"/>
      <c r="AY72" s="973"/>
      <c r="AZ72" s="974"/>
      <c r="BA72" s="974"/>
      <c r="BB72" s="974"/>
      <c r="BC72" s="974"/>
      <c r="BD72" s="975"/>
      <c r="BE72" s="229"/>
      <c r="BF72" s="229"/>
      <c r="BG72" s="229"/>
      <c r="BH72" s="229"/>
      <c r="BI72" s="229"/>
      <c r="BJ72" s="229"/>
      <c r="BK72" s="229"/>
      <c r="BL72" s="229"/>
      <c r="BM72" s="229"/>
      <c r="BN72" s="229"/>
      <c r="BO72" s="229"/>
      <c r="BP72" s="229"/>
      <c r="BQ72" s="226">
        <v>66</v>
      </c>
      <c r="BR72" s="231"/>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18"/>
    </row>
    <row r="73" spans="1:131" ht="26.25" customHeight="1" x14ac:dyDescent="0.2">
      <c r="A73" s="226">
        <v>6</v>
      </c>
      <c r="B73" s="976"/>
      <c r="C73" s="977"/>
      <c r="D73" s="977"/>
      <c r="E73" s="977"/>
      <c r="F73" s="977"/>
      <c r="G73" s="977"/>
      <c r="H73" s="977"/>
      <c r="I73" s="977"/>
      <c r="J73" s="977"/>
      <c r="K73" s="977"/>
      <c r="L73" s="977"/>
      <c r="M73" s="977"/>
      <c r="N73" s="977"/>
      <c r="O73" s="977"/>
      <c r="P73" s="978"/>
      <c r="Q73" s="979"/>
      <c r="R73" s="973"/>
      <c r="S73" s="973"/>
      <c r="T73" s="973"/>
      <c r="U73" s="973"/>
      <c r="V73" s="973"/>
      <c r="W73" s="973"/>
      <c r="X73" s="973"/>
      <c r="Y73" s="973"/>
      <c r="Z73" s="973"/>
      <c r="AA73" s="973"/>
      <c r="AB73" s="973"/>
      <c r="AC73" s="973"/>
      <c r="AD73" s="973"/>
      <c r="AE73" s="973"/>
      <c r="AF73" s="973"/>
      <c r="AG73" s="973"/>
      <c r="AH73" s="973"/>
      <c r="AI73" s="973"/>
      <c r="AJ73" s="973"/>
      <c r="AK73" s="973"/>
      <c r="AL73" s="973"/>
      <c r="AM73" s="973"/>
      <c r="AN73" s="973"/>
      <c r="AO73" s="973"/>
      <c r="AP73" s="973"/>
      <c r="AQ73" s="973"/>
      <c r="AR73" s="973"/>
      <c r="AS73" s="973"/>
      <c r="AT73" s="973"/>
      <c r="AU73" s="973"/>
      <c r="AV73" s="973"/>
      <c r="AW73" s="973"/>
      <c r="AX73" s="973"/>
      <c r="AY73" s="973"/>
      <c r="AZ73" s="974"/>
      <c r="BA73" s="974"/>
      <c r="BB73" s="974"/>
      <c r="BC73" s="974"/>
      <c r="BD73" s="975"/>
      <c r="BE73" s="229"/>
      <c r="BF73" s="229"/>
      <c r="BG73" s="229"/>
      <c r="BH73" s="229"/>
      <c r="BI73" s="229"/>
      <c r="BJ73" s="229"/>
      <c r="BK73" s="229"/>
      <c r="BL73" s="229"/>
      <c r="BM73" s="229"/>
      <c r="BN73" s="229"/>
      <c r="BO73" s="229"/>
      <c r="BP73" s="229"/>
      <c r="BQ73" s="226">
        <v>67</v>
      </c>
      <c r="BR73" s="231"/>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18"/>
    </row>
    <row r="74" spans="1:131" ht="26.25" customHeight="1" x14ac:dyDescent="0.2">
      <c r="A74" s="226">
        <v>7</v>
      </c>
      <c r="B74" s="976"/>
      <c r="C74" s="977"/>
      <c r="D74" s="977"/>
      <c r="E74" s="977"/>
      <c r="F74" s="977"/>
      <c r="G74" s="977"/>
      <c r="H74" s="977"/>
      <c r="I74" s="977"/>
      <c r="J74" s="977"/>
      <c r="K74" s="977"/>
      <c r="L74" s="977"/>
      <c r="M74" s="977"/>
      <c r="N74" s="977"/>
      <c r="O74" s="977"/>
      <c r="P74" s="978"/>
      <c r="Q74" s="979"/>
      <c r="R74" s="973"/>
      <c r="S74" s="973"/>
      <c r="T74" s="973"/>
      <c r="U74" s="973"/>
      <c r="V74" s="973"/>
      <c r="W74" s="973"/>
      <c r="X74" s="973"/>
      <c r="Y74" s="973"/>
      <c r="Z74" s="973"/>
      <c r="AA74" s="973"/>
      <c r="AB74" s="973"/>
      <c r="AC74" s="973"/>
      <c r="AD74" s="973"/>
      <c r="AE74" s="973"/>
      <c r="AF74" s="973"/>
      <c r="AG74" s="973"/>
      <c r="AH74" s="973"/>
      <c r="AI74" s="973"/>
      <c r="AJ74" s="973"/>
      <c r="AK74" s="973"/>
      <c r="AL74" s="973"/>
      <c r="AM74" s="973"/>
      <c r="AN74" s="973"/>
      <c r="AO74" s="973"/>
      <c r="AP74" s="973"/>
      <c r="AQ74" s="973"/>
      <c r="AR74" s="973"/>
      <c r="AS74" s="973"/>
      <c r="AT74" s="973"/>
      <c r="AU74" s="973"/>
      <c r="AV74" s="973"/>
      <c r="AW74" s="973"/>
      <c r="AX74" s="973"/>
      <c r="AY74" s="973"/>
      <c r="AZ74" s="974"/>
      <c r="BA74" s="974"/>
      <c r="BB74" s="974"/>
      <c r="BC74" s="974"/>
      <c r="BD74" s="975"/>
      <c r="BE74" s="229"/>
      <c r="BF74" s="229"/>
      <c r="BG74" s="229"/>
      <c r="BH74" s="229"/>
      <c r="BI74" s="229"/>
      <c r="BJ74" s="229"/>
      <c r="BK74" s="229"/>
      <c r="BL74" s="229"/>
      <c r="BM74" s="229"/>
      <c r="BN74" s="229"/>
      <c r="BO74" s="229"/>
      <c r="BP74" s="229"/>
      <c r="BQ74" s="226">
        <v>68</v>
      </c>
      <c r="BR74" s="231"/>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18"/>
    </row>
    <row r="75" spans="1:131" ht="26.25" customHeight="1" x14ac:dyDescent="0.2">
      <c r="A75" s="226">
        <v>8</v>
      </c>
      <c r="B75" s="976"/>
      <c r="C75" s="977"/>
      <c r="D75" s="977"/>
      <c r="E75" s="977"/>
      <c r="F75" s="977"/>
      <c r="G75" s="977"/>
      <c r="H75" s="977"/>
      <c r="I75" s="977"/>
      <c r="J75" s="977"/>
      <c r="K75" s="977"/>
      <c r="L75" s="977"/>
      <c r="M75" s="977"/>
      <c r="N75" s="977"/>
      <c r="O75" s="977"/>
      <c r="P75" s="978"/>
      <c r="Q75" s="980"/>
      <c r="R75" s="981"/>
      <c r="S75" s="981"/>
      <c r="T75" s="981"/>
      <c r="U75" s="982"/>
      <c r="V75" s="983"/>
      <c r="W75" s="981"/>
      <c r="X75" s="981"/>
      <c r="Y75" s="981"/>
      <c r="Z75" s="982"/>
      <c r="AA75" s="983"/>
      <c r="AB75" s="981"/>
      <c r="AC75" s="981"/>
      <c r="AD75" s="981"/>
      <c r="AE75" s="982"/>
      <c r="AF75" s="983"/>
      <c r="AG75" s="981"/>
      <c r="AH75" s="981"/>
      <c r="AI75" s="981"/>
      <c r="AJ75" s="982"/>
      <c r="AK75" s="983"/>
      <c r="AL75" s="981"/>
      <c r="AM75" s="981"/>
      <c r="AN75" s="981"/>
      <c r="AO75" s="982"/>
      <c r="AP75" s="983"/>
      <c r="AQ75" s="981"/>
      <c r="AR75" s="981"/>
      <c r="AS75" s="981"/>
      <c r="AT75" s="982"/>
      <c r="AU75" s="983"/>
      <c r="AV75" s="981"/>
      <c r="AW75" s="981"/>
      <c r="AX75" s="981"/>
      <c r="AY75" s="982"/>
      <c r="AZ75" s="974"/>
      <c r="BA75" s="974"/>
      <c r="BB75" s="974"/>
      <c r="BC75" s="974"/>
      <c r="BD75" s="975"/>
      <c r="BE75" s="229"/>
      <c r="BF75" s="229"/>
      <c r="BG75" s="229"/>
      <c r="BH75" s="229"/>
      <c r="BI75" s="229"/>
      <c r="BJ75" s="229"/>
      <c r="BK75" s="229"/>
      <c r="BL75" s="229"/>
      <c r="BM75" s="229"/>
      <c r="BN75" s="229"/>
      <c r="BO75" s="229"/>
      <c r="BP75" s="229"/>
      <c r="BQ75" s="226">
        <v>69</v>
      </c>
      <c r="BR75" s="231"/>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18"/>
    </row>
    <row r="76" spans="1:131" ht="26.25" customHeight="1" x14ac:dyDescent="0.2">
      <c r="A76" s="226">
        <v>9</v>
      </c>
      <c r="B76" s="976"/>
      <c r="C76" s="977"/>
      <c r="D76" s="977"/>
      <c r="E76" s="977"/>
      <c r="F76" s="977"/>
      <c r="G76" s="977"/>
      <c r="H76" s="977"/>
      <c r="I76" s="977"/>
      <c r="J76" s="977"/>
      <c r="K76" s="977"/>
      <c r="L76" s="977"/>
      <c r="M76" s="977"/>
      <c r="N76" s="977"/>
      <c r="O76" s="977"/>
      <c r="P76" s="978"/>
      <c r="Q76" s="980"/>
      <c r="R76" s="981"/>
      <c r="S76" s="981"/>
      <c r="T76" s="981"/>
      <c r="U76" s="982"/>
      <c r="V76" s="983"/>
      <c r="W76" s="981"/>
      <c r="X76" s="981"/>
      <c r="Y76" s="981"/>
      <c r="Z76" s="982"/>
      <c r="AA76" s="983"/>
      <c r="AB76" s="981"/>
      <c r="AC76" s="981"/>
      <c r="AD76" s="981"/>
      <c r="AE76" s="982"/>
      <c r="AF76" s="983"/>
      <c r="AG76" s="981"/>
      <c r="AH76" s="981"/>
      <c r="AI76" s="981"/>
      <c r="AJ76" s="982"/>
      <c r="AK76" s="983"/>
      <c r="AL76" s="981"/>
      <c r="AM76" s="981"/>
      <c r="AN76" s="981"/>
      <c r="AO76" s="982"/>
      <c r="AP76" s="983"/>
      <c r="AQ76" s="981"/>
      <c r="AR76" s="981"/>
      <c r="AS76" s="981"/>
      <c r="AT76" s="982"/>
      <c r="AU76" s="983"/>
      <c r="AV76" s="981"/>
      <c r="AW76" s="981"/>
      <c r="AX76" s="981"/>
      <c r="AY76" s="982"/>
      <c r="AZ76" s="974"/>
      <c r="BA76" s="974"/>
      <c r="BB76" s="974"/>
      <c r="BC76" s="974"/>
      <c r="BD76" s="975"/>
      <c r="BE76" s="229"/>
      <c r="BF76" s="229"/>
      <c r="BG76" s="229"/>
      <c r="BH76" s="229"/>
      <c r="BI76" s="229"/>
      <c r="BJ76" s="229"/>
      <c r="BK76" s="229"/>
      <c r="BL76" s="229"/>
      <c r="BM76" s="229"/>
      <c r="BN76" s="229"/>
      <c r="BO76" s="229"/>
      <c r="BP76" s="229"/>
      <c r="BQ76" s="226">
        <v>70</v>
      </c>
      <c r="BR76" s="231"/>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18"/>
    </row>
    <row r="77" spans="1:131" ht="26.25" customHeight="1" x14ac:dyDescent="0.2">
      <c r="A77" s="226">
        <v>10</v>
      </c>
      <c r="B77" s="976"/>
      <c r="C77" s="977"/>
      <c r="D77" s="977"/>
      <c r="E77" s="977"/>
      <c r="F77" s="977"/>
      <c r="G77" s="977"/>
      <c r="H77" s="977"/>
      <c r="I77" s="977"/>
      <c r="J77" s="977"/>
      <c r="K77" s="977"/>
      <c r="L77" s="977"/>
      <c r="M77" s="977"/>
      <c r="N77" s="977"/>
      <c r="O77" s="977"/>
      <c r="P77" s="978"/>
      <c r="Q77" s="980"/>
      <c r="R77" s="981"/>
      <c r="S77" s="981"/>
      <c r="T77" s="981"/>
      <c r="U77" s="982"/>
      <c r="V77" s="983"/>
      <c r="W77" s="981"/>
      <c r="X77" s="981"/>
      <c r="Y77" s="981"/>
      <c r="Z77" s="982"/>
      <c r="AA77" s="983"/>
      <c r="AB77" s="981"/>
      <c r="AC77" s="981"/>
      <c r="AD77" s="981"/>
      <c r="AE77" s="982"/>
      <c r="AF77" s="983"/>
      <c r="AG77" s="981"/>
      <c r="AH77" s="981"/>
      <c r="AI77" s="981"/>
      <c r="AJ77" s="982"/>
      <c r="AK77" s="983"/>
      <c r="AL77" s="981"/>
      <c r="AM77" s="981"/>
      <c r="AN77" s="981"/>
      <c r="AO77" s="982"/>
      <c r="AP77" s="983"/>
      <c r="AQ77" s="981"/>
      <c r="AR77" s="981"/>
      <c r="AS77" s="981"/>
      <c r="AT77" s="982"/>
      <c r="AU77" s="983"/>
      <c r="AV77" s="981"/>
      <c r="AW77" s="981"/>
      <c r="AX77" s="981"/>
      <c r="AY77" s="982"/>
      <c r="AZ77" s="974"/>
      <c r="BA77" s="974"/>
      <c r="BB77" s="974"/>
      <c r="BC77" s="974"/>
      <c r="BD77" s="975"/>
      <c r="BE77" s="229"/>
      <c r="BF77" s="229"/>
      <c r="BG77" s="229"/>
      <c r="BH77" s="229"/>
      <c r="BI77" s="229"/>
      <c r="BJ77" s="229"/>
      <c r="BK77" s="229"/>
      <c r="BL77" s="229"/>
      <c r="BM77" s="229"/>
      <c r="BN77" s="229"/>
      <c r="BO77" s="229"/>
      <c r="BP77" s="229"/>
      <c r="BQ77" s="226">
        <v>71</v>
      </c>
      <c r="BR77" s="231"/>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18"/>
    </row>
    <row r="78" spans="1:131" ht="26.25" customHeight="1" x14ac:dyDescent="0.2">
      <c r="A78" s="226">
        <v>11</v>
      </c>
      <c r="B78" s="976"/>
      <c r="C78" s="977"/>
      <c r="D78" s="977"/>
      <c r="E78" s="977"/>
      <c r="F78" s="977"/>
      <c r="G78" s="977"/>
      <c r="H78" s="977"/>
      <c r="I78" s="977"/>
      <c r="J78" s="977"/>
      <c r="K78" s="977"/>
      <c r="L78" s="977"/>
      <c r="M78" s="977"/>
      <c r="N78" s="977"/>
      <c r="O78" s="977"/>
      <c r="P78" s="978"/>
      <c r="Q78" s="979"/>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73"/>
      <c r="AR78" s="973"/>
      <c r="AS78" s="973"/>
      <c r="AT78" s="973"/>
      <c r="AU78" s="973"/>
      <c r="AV78" s="973"/>
      <c r="AW78" s="973"/>
      <c r="AX78" s="973"/>
      <c r="AY78" s="973"/>
      <c r="AZ78" s="974"/>
      <c r="BA78" s="974"/>
      <c r="BB78" s="974"/>
      <c r="BC78" s="974"/>
      <c r="BD78" s="975"/>
      <c r="BE78" s="229"/>
      <c r="BF78" s="229"/>
      <c r="BG78" s="229"/>
      <c r="BH78" s="229"/>
      <c r="BI78" s="229"/>
      <c r="BJ78" s="218"/>
      <c r="BK78" s="218"/>
      <c r="BL78" s="218"/>
      <c r="BM78" s="218"/>
      <c r="BN78" s="218"/>
      <c r="BO78" s="229"/>
      <c r="BP78" s="229"/>
      <c r="BQ78" s="226">
        <v>72</v>
      </c>
      <c r="BR78" s="231"/>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18"/>
    </row>
    <row r="79" spans="1:131" ht="26.25" customHeight="1" x14ac:dyDescent="0.2">
      <c r="A79" s="226">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29"/>
      <c r="BF79" s="229"/>
      <c r="BG79" s="229"/>
      <c r="BH79" s="229"/>
      <c r="BI79" s="229"/>
      <c r="BJ79" s="218"/>
      <c r="BK79" s="218"/>
      <c r="BL79" s="218"/>
      <c r="BM79" s="218"/>
      <c r="BN79" s="218"/>
      <c r="BO79" s="229"/>
      <c r="BP79" s="229"/>
      <c r="BQ79" s="226">
        <v>73</v>
      </c>
      <c r="BR79" s="231"/>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18"/>
    </row>
    <row r="80" spans="1:131" ht="26.25" customHeight="1" x14ac:dyDescent="0.2">
      <c r="A80" s="226">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29"/>
      <c r="BF80" s="229"/>
      <c r="BG80" s="229"/>
      <c r="BH80" s="229"/>
      <c r="BI80" s="229"/>
      <c r="BJ80" s="229"/>
      <c r="BK80" s="229"/>
      <c r="BL80" s="229"/>
      <c r="BM80" s="229"/>
      <c r="BN80" s="229"/>
      <c r="BO80" s="229"/>
      <c r="BP80" s="229"/>
      <c r="BQ80" s="226">
        <v>74</v>
      </c>
      <c r="BR80" s="231"/>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18"/>
    </row>
    <row r="81" spans="1:131" ht="26.25" customHeight="1" x14ac:dyDescent="0.2">
      <c r="A81" s="226">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29"/>
      <c r="BF81" s="229"/>
      <c r="BG81" s="229"/>
      <c r="BH81" s="229"/>
      <c r="BI81" s="229"/>
      <c r="BJ81" s="229"/>
      <c r="BK81" s="229"/>
      <c r="BL81" s="229"/>
      <c r="BM81" s="229"/>
      <c r="BN81" s="229"/>
      <c r="BO81" s="229"/>
      <c r="BP81" s="229"/>
      <c r="BQ81" s="226">
        <v>75</v>
      </c>
      <c r="BR81" s="231"/>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18"/>
    </row>
    <row r="82" spans="1:131" ht="26.25" customHeight="1" x14ac:dyDescent="0.2">
      <c r="A82" s="226">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29"/>
      <c r="BF82" s="229"/>
      <c r="BG82" s="229"/>
      <c r="BH82" s="229"/>
      <c r="BI82" s="229"/>
      <c r="BJ82" s="229"/>
      <c r="BK82" s="229"/>
      <c r="BL82" s="229"/>
      <c r="BM82" s="229"/>
      <c r="BN82" s="229"/>
      <c r="BO82" s="229"/>
      <c r="BP82" s="229"/>
      <c r="BQ82" s="226">
        <v>76</v>
      </c>
      <c r="BR82" s="231"/>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18"/>
    </row>
    <row r="83" spans="1:131" ht="26.25" customHeight="1" x14ac:dyDescent="0.2">
      <c r="A83" s="226">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29"/>
      <c r="BF83" s="229"/>
      <c r="BG83" s="229"/>
      <c r="BH83" s="229"/>
      <c r="BI83" s="229"/>
      <c r="BJ83" s="229"/>
      <c r="BK83" s="229"/>
      <c r="BL83" s="229"/>
      <c r="BM83" s="229"/>
      <c r="BN83" s="229"/>
      <c r="BO83" s="229"/>
      <c r="BP83" s="229"/>
      <c r="BQ83" s="226">
        <v>77</v>
      </c>
      <c r="BR83" s="231"/>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18"/>
    </row>
    <row r="84" spans="1:131" ht="26.25" customHeight="1" x14ac:dyDescent="0.2">
      <c r="A84" s="226">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29"/>
      <c r="BF84" s="229"/>
      <c r="BG84" s="229"/>
      <c r="BH84" s="229"/>
      <c r="BI84" s="229"/>
      <c r="BJ84" s="229"/>
      <c r="BK84" s="229"/>
      <c r="BL84" s="229"/>
      <c r="BM84" s="229"/>
      <c r="BN84" s="229"/>
      <c r="BO84" s="229"/>
      <c r="BP84" s="229"/>
      <c r="BQ84" s="226">
        <v>78</v>
      </c>
      <c r="BR84" s="231"/>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18"/>
    </row>
    <row r="85" spans="1:131" ht="26.25" customHeight="1" x14ac:dyDescent="0.2">
      <c r="A85" s="226">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29"/>
      <c r="BF85" s="229"/>
      <c r="BG85" s="229"/>
      <c r="BH85" s="229"/>
      <c r="BI85" s="229"/>
      <c r="BJ85" s="229"/>
      <c r="BK85" s="229"/>
      <c r="BL85" s="229"/>
      <c r="BM85" s="229"/>
      <c r="BN85" s="229"/>
      <c r="BO85" s="229"/>
      <c r="BP85" s="229"/>
      <c r="BQ85" s="226">
        <v>79</v>
      </c>
      <c r="BR85" s="231"/>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18"/>
    </row>
    <row r="86" spans="1:131" ht="26.25" customHeight="1" x14ac:dyDescent="0.2">
      <c r="A86" s="226">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29"/>
      <c r="BF86" s="229"/>
      <c r="BG86" s="229"/>
      <c r="BH86" s="229"/>
      <c r="BI86" s="229"/>
      <c r="BJ86" s="229"/>
      <c r="BK86" s="229"/>
      <c r="BL86" s="229"/>
      <c r="BM86" s="229"/>
      <c r="BN86" s="229"/>
      <c r="BO86" s="229"/>
      <c r="BP86" s="229"/>
      <c r="BQ86" s="226">
        <v>80</v>
      </c>
      <c r="BR86" s="231"/>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18"/>
    </row>
    <row r="87" spans="1:131" ht="26.25" customHeight="1" x14ac:dyDescent="0.2">
      <c r="A87" s="232">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29"/>
      <c r="BF87" s="229"/>
      <c r="BG87" s="229"/>
      <c r="BH87" s="229"/>
      <c r="BI87" s="229"/>
      <c r="BJ87" s="229"/>
      <c r="BK87" s="229"/>
      <c r="BL87" s="229"/>
      <c r="BM87" s="229"/>
      <c r="BN87" s="229"/>
      <c r="BO87" s="229"/>
      <c r="BP87" s="229"/>
      <c r="BQ87" s="226">
        <v>81</v>
      </c>
      <c r="BR87" s="231"/>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18"/>
    </row>
    <row r="88" spans="1:131" ht="26.25" customHeight="1" thickBot="1" x14ac:dyDescent="0.25">
      <c r="A88" s="228" t="s">
        <v>377</v>
      </c>
      <c r="B88" s="939" t="s">
        <v>403</v>
      </c>
      <c r="C88" s="940"/>
      <c r="D88" s="940"/>
      <c r="E88" s="940"/>
      <c r="F88" s="940"/>
      <c r="G88" s="940"/>
      <c r="H88" s="940"/>
      <c r="I88" s="940"/>
      <c r="J88" s="940"/>
      <c r="K88" s="940"/>
      <c r="L88" s="940"/>
      <c r="M88" s="940"/>
      <c r="N88" s="940"/>
      <c r="O88" s="940"/>
      <c r="P88" s="950"/>
      <c r="Q88" s="964"/>
      <c r="R88" s="965"/>
      <c r="S88" s="965"/>
      <c r="T88" s="965"/>
      <c r="U88" s="965"/>
      <c r="V88" s="965"/>
      <c r="W88" s="965"/>
      <c r="X88" s="965"/>
      <c r="Y88" s="965"/>
      <c r="Z88" s="965"/>
      <c r="AA88" s="965"/>
      <c r="AB88" s="965"/>
      <c r="AC88" s="965"/>
      <c r="AD88" s="965"/>
      <c r="AE88" s="965"/>
      <c r="AF88" s="961">
        <v>7602</v>
      </c>
      <c r="AG88" s="961"/>
      <c r="AH88" s="961"/>
      <c r="AI88" s="961"/>
      <c r="AJ88" s="961"/>
      <c r="AK88" s="965"/>
      <c r="AL88" s="965"/>
      <c r="AM88" s="965"/>
      <c r="AN88" s="965"/>
      <c r="AO88" s="965"/>
      <c r="AP88" s="961" t="s">
        <v>567</v>
      </c>
      <c r="AQ88" s="961"/>
      <c r="AR88" s="961"/>
      <c r="AS88" s="961"/>
      <c r="AT88" s="961"/>
      <c r="AU88" s="961" t="s">
        <v>567</v>
      </c>
      <c r="AV88" s="961"/>
      <c r="AW88" s="961"/>
      <c r="AX88" s="961"/>
      <c r="AY88" s="961"/>
      <c r="AZ88" s="962"/>
      <c r="BA88" s="962"/>
      <c r="BB88" s="962"/>
      <c r="BC88" s="962"/>
      <c r="BD88" s="963"/>
      <c r="BE88" s="229"/>
      <c r="BF88" s="229"/>
      <c r="BG88" s="229"/>
      <c r="BH88" s="229"/>
      <c r="BI88" s="229"/>
      <c r="BJ88" s="229"/>
      <c r="BK88" s="229"/>
      <c r="BL88" s="229"/>
      <c r="BM88" s="229"/>
      <c r="BN88" s="229"/>
      <c r="BO88" s="229"/>
      <c r="BP88" s="229"/>
      <c r="BQ88" s="226">
        <v>82</v>
      </c>
      <c r="BR88" s="231"/>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9" t="s">
        <v>404</v>
      </c>
      <c r="BS102" s="940"/>
      <c r="BT102" s="940"/>
      <c r="BU102" s="940"/>
      <c r="BV102" s="940"/>
      <c r="BW102" s="940"/>
      <c r="BX102" s="940"/>
      <c r="BY102" s="940"/>
      <c r="BZ102" s="940"/>
      <c r="CA102" s="940"/>
      <c r="CB102" s="940"/>
      <c r="CC102" s="940"/>
      <c r="CD102" s="940"/>
      <c r="CE102" s="940"/>
      <c r="CF102" s="940"/>
      <c r="CG102" s="950"/>
      <c r="CH102" s="951"/>
      <c r="CI102" s="952"/>
      <c r="CJ102" s="952"/>
      <c r="CK102" s="952"/>
      <c r="CL102" s="953"/>
      <c r="CM102" s="951"/>
      <c r="CN102" s="952"/>
      <c r="CO102" s="952"/>
      <c r="CP102" s="952"/>
      <c r="CQ102" s="953"/>
      <c r="CR102" s="954">
        <v>508</v>
      </c>
      <c r="CS102" s="955"/>
      <c r="CT102" s="955"/>
      <c r="CU102" s="955"/>
      <c r="CV102" s="956"/>
      <c r="CW102" s="954" t="s">
        <v>567</v>
      </c>
      <c r="CX102" s="955"/>
      <c r="CY102" s="955"/>
      <c r="CZ102" s="955"/>
      <c r="DA102" s="956"/>
      <c r="DB102" s="954" t="s">
        <v>567</v>
      </c>
      <c r="DC102" s="955"/>
      <c r="DD102" s="955"/>
      <c r="DE102" s="955"/>
      <c r="DF102" s="956"/>
      <c r="DG102" s="954">
        <v>538</v>
      </c>
      <c r="DH102" s="955"/>
      <c r="DI102" s="955"/>
      <c r="DJ102" s="955"/>
      <c r="DK102" s="956"/>
      <c r="DL102" s="954" t="s">
        <v>567</v>
      </c>
      <c r="DM102" s="955"/>
      <c r="DN102" s="955"/>
      <c r="DO102" s="955"/>
      <c r="DP102" s="956"/>
      <c r="DQ102" s="954" t="s">
        <v>567</v>
      </c>
      <c r="DR102" s="955"/>
      <c r="DS102" s="955"/>
      <c r="DT102" s="955"/>
      <c r="DU102" s="956"/>
      <c r="DV102" s="939"/>
      <c r="DW102" s="940"/>
      <c r="DX102" s="940"/>
      <c r="DY102" s="940"/>
      <c r="DZ102" s="941"/>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2" t="s">
        <v>405</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3" t="s">
        <v>406</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4" t="s">
        <v>409</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410</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18" customFormat="1" ht="26.25" customHeight="1" x14ac:dyDescent="0.2">
      <c r="A109" s="897" t="s">
        <v>411</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412</v>
      </c>
      <c r="AB109" s="898"/>
      <c r="AC109" s="898"/>
      <c r="AD109" s="898"/>
      <c r="AE109" s="899"/>
      <c r="AF109" s="900" t="s">
        <v>413</v>
      </c>
      <c r="AG109" s="898"/>
      <c r="AH109" s="898"/>
      <c r="AI109" s="898"/>
      <c r="AJ109" s="899"/>
      <c r="AK109" s="900" t="s">
        <v>294</v>
      </c>
      <c r="AL109" s="898"/>
      <c r="AM109" s="898"/>
      <c r="AN109" s="898"/>
      <c r="AO109" s="899"/>
      <c r="AP109" s="900" t="s">
        <v>414</v>
      </c>
      <c r="AQ109" s="898"/>
      <c r="AR109" s="898"/>
      <c r="AS109" s="898"/>
      <c r="AT109" s="931"/>
      <c r="AU109" s="897" t="s">
        <v>411</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412</v>
      </c>
      <c r="BR109" s="898"/>
      <c r="BS109" s="898"/>
      <c r="BT109" s="898"/>
      <c r="BU109" s="899"/>
      <c r="BV109" s="900" t="s">
        <v>413</v>
      </c>
      <c r="BW109" s="898"/>
      <c r="BX109" s="898"/>
      <c r="BY109" s="898"/>
      <c r="BZ109" s="899"/>
      <c r="CA109" s="900" t="s">
        <v>294</v>
      </c>
      <c r="CB109" s="898"/>
      <c r="CC109" s="898"/>
      <c r="CD109" s="898"/>
      <c r="CE109" s="899"/>
      <c r="CF109" s="938" t="s">
        <v>414</v>
      </c>
      <c r="CG109" s="938"/>
      <c r="CH109" s="938"/>
      <c r="CI109" s="938"/>
      <c r="CJ109" s="938"/>
      <c r="CK109" s="900" t="s">
        <v>415</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412</v>
      </c>
      <c r="DH109" s="898"/>
      <c r="DI109" s="898"/>
      <c r="DJ109" s="898"/>
      <c r="DK109" s="899"/>
      <c r="DL109" s="900" t="s">
        <v>413</v>
      </c>
      <c r="DM109" s="898"/>
      <c r="DN109" s="898"/>
      <c r="DO109" s="898"/>
      <c r="DP109" s="899"/>
      <c r="DQ109" s="900" t="s">
        <v>294</v>
      </c>
      <c r="DR109" s="898"/>
      <c r="DS109" s="898"/>
      <c r="DT109" s="898"/>
      <c r="DU109" s="899"/>
      <c r="DV109" s="900" t="s">
        <v>414</v>
      </c>
      <c r="DW109" s="898"/>
      <c r="DX109" s="898"/>
      <c r="DY109" s="898"/>
      <c r="DZ109" s="931"/>
    </row>
    <row r="110" spans="1:131" s="218" customFormat="1" ht="26.25" customHeight="1" x14ac:dyDescent="0.2">
      <c r="A110" s="809" t="s">
        <v>416</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4759835</v>
      </c>
      <c r="AB110" s="891"/>
      <c r="AC110" s="891"/>
      <c r="AD110" s="891"/>
      <c r="AE110" s="892"/>
      <c r="AF110" s="893">
        <v>4772717</v>
      </c>
      <c r="AG110" s="891"/>
      <c r="AH110" s="891"/>
      <c r="AI110" s="891"/>
      <c r="AJ110" s="892"/>
      <c r="AK110" s="893">
        <v>4940029</v>
      </c>
      <c r="AL110" s="891"/>
      <c r="AM110" s="891"/>
      <c r="AN110" s="891"/>
      <c r="AO110" s="892"/>
      <c r="AP110" s="894">
        <v>19.899999999999999</v>
      </c>
      <c r="AQ110" s="895"/>
      <c r="AR110" s="895"/>
      <c r="AS110" s="895"/>
      <c r="AT110" s="896"/>
      <c r="AU110" s="932" t="s">
        <v>69</v>
      </c>
      <c r="AV110" s="933"/>
      <c r="AW110" s="933"/>
      <c r="AX110" s="933"/>
      <c r="AY110" s="933"/>
      <c r="AZ110" s="862" t="s">
        <v>417</v>
      </c>
      <c r="BA110" s="810"/>
      <c r="BB110" s="810"/>
      <c r="BC110" s="810"/>
      <c r="BD110" s="810"/>
      <c r="BE110" s="810"/>
      <c r="BF110" s="810"/>
      <c r="BG110" s="810"/>
      <c r="BH110" s="810"/>
      <c r="BI110" s="810"/>
      <c r="BJ110" s="810"/>
      <c r="BK110" s="810"/>
      <c r="BL110" s="810"/>
      <c r="BM110" s="810"/>
      <c r="BN110" s="810"/>
      <c r="BO110" s="810"/>
      <c r="BP110" s="811"/>
      <c r="BQ110" s="863">
        <v>52426674</v>
      </c>
      <c r="BR110" s="844"/>
      <c r="BS110" s="844"/>
      <c r="BT110" s="844"/>
      <c r="BU110" s="844"/>
      <c r="BV110" s="844">
        <v>52701683</v>
      </c>
      <c r="BW110" s="844"/>
      <c r="BX110" s="844"/>
      <c r="BY110" s="844"/>
      <c r="BZ110" s="844"/>
      <c r="CA110" s="844">
        <v>52364276</v>
      </c>
      <c r="CB110" s="844"/>
      <c r="CC110" s="844"/>
      <c r="CD110" s="844"/>
      <c r="CE110" s="844"/>
      <c r="CF110" s="868">
        <v>210.5</v>
      </c>
      <c r="CG110" s="869"/>
      <c r="CH110" s="869"/>
      <c r="CI110" s="869"/>
      <c r="CJ110" s="869"/>
      <c r="CK110" s="928" t="s">
        <v>418</v>
      </c>
      <c r="CL110" s="821"/>
      <c r="CM110" s="862" t="s">
        <v>419</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122</v>
      </c>
      <c r="DH110" s="844"/>
      <c r="DI110" s="844"/>
      <c r="DJ110" s="844"/>
      <c r="DK110" s="844"/>
      <c r="DL110" s="844" t="s">
        <v>122</v>
      </c>
      <c r="DM110" s="844"/>
      <c r="DN110" s="844"/>
      <c r="DO110" s="844"/>
      <c r="DP110" s="844"/>
      <c r="DQ110" s="844" t="s">
        <v>122</v>
      </c>
      <c r="DR110" s="844"/>
      <c r="DS110" s="844"/>
      <c r="DT110" s="844"/>
      <c r="DU110" s="844"/>
      <c r="DV110" s="845" t="s">
        <v>122</v>
      </c>
      <c r="DW110" s="845"/>
      <c r="DX110" s="845"/>
      <c r="DY110" s="845"/>
      <c r="DZ110" s="846"/>
    </row>
    <row r="111" spans="1:131" s="218" customFormat="1" ht="26.25" customHeight="1" x14ac:dyDescent="0.2">
      <c r="A111" s="776" t="s">
        <v>420</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934"/>
      <c r="AV111" s="935"/>
      <c r="AW111" s="935"/>
      <c r="AX111" s="935"/>
      <c r="AY111" s="935"/>
      <c r="AZ111" s="817" t="s">
        <v>421</v>
      </c>
      <c r="BA111" s="754"/>
      <c r="BB111" s="754"/>
      <c r="BC111" s="754"/>
      <c r="BD111" s="754"/>
      <c r="BE111" s="754"/>
      <c r="BF111" s="754"/>
      <c r="BG111" s="754"/>
      <c r="BH111" s="754"/>
      <c r="BI111" s="754"/>
      <c r="BJ111" s="754"/>
      <c r="BK111" s="754"/>
      <c r="BL111" s="754"/>
      <c r="BM111" s="754"/>
      <c r="BN111" s="754"/>
      <c r="BO111" s="754"/>
      <c r="BP111" s="755"/>
      <c r="BQ111" s="818">
        <v>3875</v>
      </c>
      <c r="BR111" s="819"/>
      <c r="BS111" s="819"/>
      <c r="BT111" s="819"/>
      <c r="BU111" s="819"/>
      <c r="BV111" s="819">
        <v>2544</v>
      </c>
      <c r="BW111" s="819"/>
      <c r="BX111" s="819"/>
      <c r="BY111" s="819"/>
      <c r="BZ111" s="819"/>
      <c r="CA111" s="819">
        <v>1503</v>
      </c>
      <c r="CB111" s="819"/>
      <c r="CC111" s="819"/>
      <c r="CD111" s="819"/>
      <c r="CE111" s="819"/>
      <c r="CF111" s="877">
        <v>0</v>
      </c>
      <c r="CG111" s="878"/>
      <c r="CH111" s="878"/>
      <c r="CI111" s="878"/>
      <c r="CJ111" s="878"/>
      <c r="CK111" s="929"/>
      <c r="CL111" s="823"/>
      <c r="CM111" s="817" t="s">
        <v>422</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122</v>
      </c>
      <c r="DH111" s="819"/>
      <c r="DI111" s="819"/>
      <c r="DJ111" s="819"/>
      <c r="DK111" s="819"/>
      <c r="DL111" s="819" t="s">
        <v>122</v>
      </c>
      <c r="DM111" s="819"/>
      <c r="DN111" s="819"/>
      <c r="DO111" s="819"/>
      <c r="DP111" s="819"/>
      <c r="DQ111" s="819" t="s">
        <v>122</v>
      </c>
      <c r="DR111" s="819"/>
      <c r="DS111" s="819"/>
      <c r="DT111" s="819"/>
      <c r="DU111" s="819"/>
      <c r="DV111" s="796" t="s">
        <v>122</v>
      </c>
      <c r="DW111" s="796"/>
      <c r="DX111" s="796"/>
      <c r="DY111" s="796"/>
      <c r="DZ111" s="797"/>
    </row>
    <row r="112" spans="1:131" s="218" customFormat="1" ht="26.25" customHeight="1" x14ac:dyDescent="0.2">
      <c r="A112" s="914" t="s">
        <v>423</v>
      </c>
      <c r="B112" s="915"/>
      <c r="C112" s="754" t="s">
        <v>424</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t="s">
        <v>122</v>
      </c>
      <c r="AB112" s="782"/>
      <c r="AC112" s="782"/>
      <c r="AD112" s="782"/>
      <c r="AE112" s="783"/>
      <c r="AF112" s="784" t="s">
        <v>122</v>
      </c>
      <c r="AG112" s="782"/>
      <c r="AH112" s="782"/>
      <c r="AI112" s="782"/>
      <c r="AJ112" s="783"/>
      <c r="AK112" s="784" t="s">
        <v>122</v>
      </c>
      <c r="AL112" s="782"/>
      <c r="AM112" s="782"/>
      <c r="AN112" s="782"/>
      <c r="AO112" s="783"/>
      <c r="AP112" s="826" t="s">
        <v>122</v>
      </c>
      <c r="AQ112" s="827"/>
      <c r="AR112" s="827"/>
      <c r="AS112" s="827"/>
      <c r="AT112" s="828"/>
      <c r="AU112" s="934"/>
      <c r="AV112" s="935"/>
      <c r="AW112" s="935"/>
      <c r="AX112" s="935"/>
      <c r="AY112" s="935"/>
      <c r="AZ112" s="817" t="s">
        <v>425</v>
      </c>
      <c r="BA112" s="754"/>
      <c r="BB112" s="754"/>
      <c r="BC112" s="754"/>
      <c r="BD112" s="754"/>
      <c r="BE112" s="754"/>
      <c r="BF112" s="754"/>
      <c r="BG112" s="754"/>
      <c r="BH112" s="754"/>
      <c r="BI112" s="754"/>
      <c r="BJ112" s="754"/>
      <c r="BK112" s="754"/>
      <c r="BL112" s="754"/>
      <c r="BM112" s="754"/>
      <c r="BN112" s="754"/>
      <c r="BO112" s="754"/>
      <c r="BP112" s="755"/>
      <c r="BQ112" s="818">
        <v>18769240</v>
      </c>
      <c r="BR112" s="819"/>
      <c r="BS112" s="819"/>
      <c r="BT112" s="819"/>
      <c r="BU112" s="819"/>
      <c r="BV112" s="819">
        <v>17200715</v>
      </c>
      <c r="BW112" s="819"/>
      <c r="BX112" s="819"/>
      <c r="BY112" s="819"/>
      <c r="BZ112" s="819"/>
      <c r="CA112" s="819">
        <v>15833421</v>
      </c>
      <c r="CB112" s="819"/>
      <c r="CC112" s="819"/>
      <c r="CD112" s="819"/>
      <c r="CE112" s="819"/>
      <c r="CF112" s="877">
        <v>63.6</v>
      </c>
      <c r="CG112" s="878"/>
      <c r="CH112" s="878"/>
      <c r="CI112" s="878"/>
      <c r="CJ112" s="878"/>
      <c r="CK112" s="929"/>
      <c r="CL112" s="823"/>
      <c r="CM112" s="817" t="s">
        <v>426</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122</v>
      </c>
      <c r="DH112" s="819"/>
      <c r="DI112" s="819"/>
      <c r="DJ112" s="819"/>
      <c r="DK112" s="819"/>
      <c r="DL112" s="819" t="s">
        <v>122</v>
      </c>
      <c r="DM112" s="819"/>
      <c r="DN112" s="819"/>
      <c r="DO112" s="819"/>
      <c r="DP112" s="819"/>
      <c r="DQ112" s="819" t="s">
        <v>122</v>
      </c>
      <c r="DR112" s="819"/>
      <c r="DS112" s="819"/>
      <c r="DT112" s="819"/>
      <c r="DU112" s="819"/>
      <c r="DV112" s="796" t="s">
        <v>122</v>
      </c>
      <c r="DW112" s="796"/>
      <c r="DX112" s="796"/>
      <c r="DY112" s="796"/>
      <c r="DZ112" s="797"/>
    </row>
    <row r="113" spans="1:130" s="218" customFormat="1" ht="26.25" customHeight="1" x14ac:dyDescent="0.2">
      <c r="A113" s="916"/>
      <c r="B113" s="917"/>
      <c r="C113" s="754" t="s">
        <v>427</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1226074</v>
      </c>
      <c r="AB113" s="921"/>
      <c r="AC113" s="921"/>
      <c r="AD113" s="921"/>
      <c r="AE113" s="922"/>
      <c r="AF113" s="923">
        <v>1209207</v>
      </c>
      <c r="AG113" s="921"/>
      <c r="AH113" s="921"/>
      <c r="AI113" s="921"/>
      <c r="AJ113" s="922"/>
      <c r="AK113" s="923">
        <v>1189084</v>
      </c>
      <c r="AL113" s="921"/>
      <c r="AM113" s="921"/>
      <c r="AN113" s="921"/>
      <c r="AO113" s="922"/>
      <c r="AP113" s="924">
        <v>4.8</v>
      </c>
      <c r="AQ113" s="925"/>
      <c r="AR113" s="925"/>
      <c r="AS113" s="925"/>
      <c r="AT113" s="926"/>
      <c r="AU113" s="934"/>
      <c r="AV113" s="935"/>
      <c r="AW113" s="935"/>
      <c r="AX113" s="935"/>
      <c r="AY113" s="935"/>
      <c r="AZ113" s="817" t="s">
        <v>428</v>
      </c>
      <c r="BA113" s="754"/>
      <c r="BB113" s="754"/>
      <c r="BC113" s="754"/>
      <c r="BD113" s="754"/>
      <c r="BE113" s="754"/>
      <c r="BF113" s="754"/>
      <c r="BG113" s="754"/>
      <c r="BH113" s="754"/>
      <c r="BI113" s="754"/>
      <c r="BJ113" s="754"/>
      <c r="BK113" s="754"/>
      <c r="BL113" s="754"/>
      <c r="BM113" s="754"/>
      <c r="BN113" s="754"/>
      <c r="BO113" s="754"/>
      <c r="BP113" s="755"/>
      <c r="BQ113" s="818" t="s">
        <v>122</v>
      </c>
      <c r="BR113" s="819"/>
      <c r="BS113" s="819"/>
      <c r="BT113" s="819"/>
      <c r="BU113" s="819"/>
      <c r="BV113" s="819" t="s">
        <v>122</v>
      </c>
      <c r="BW113" s="819"/>
      <c r="BX113" s="819"/>
      <c r="BY113" s="819"/>
      <c r="BZ113" s="819"/>
      <c r="CA113" s="819" t="s">
        <v>122</v>
      </c>
      <c r="CB113" s="819"/>
      <c r="CC113" s="819"/>
      <c r="CD113" s="819"/>
      <c r="CE113" s="819"/>
      <c r="CF113" s="877" t="s">
        <v>122</v>
      </c>
      <c r="CG113" s="878"/>
      <c r="CH113" s="878"/>
      <c r="CI113" s="878"/>
      <c r="CJ113" s="878"/>
      <c r="CK113" s="929"/>
      <c r="CL113" s="823"/>
      <c r="CM113" s="817" t="s">
        <v>429</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122</v>
      </c>
      <c r="DH113" s="782"/>
      <c r="DI113" s="782"/>
      <c r="DJ113" s="782"/>
      <c r="DK113" s="783"/>
      <c r="DL113" s="784" t="s">
        <v>122</v>
      </c>
      <c r="DM113" s="782"/>
      <c r="DN113" s="782"/>
      <c r="DO113" s="782"/>
      <c r="DP113" s="783"/>
      <c r="DQ113" s="784" t="s">
        <v>122</v>
      </c>
      <c r="DR113" s="782"/>
      <c r="DS113" s="782"/>
      <c r="DT113" s="782"/>
      <c r="DU113" s="783"/>
      <c r="DV113" s="826" t="s">
        <v>122</v>
      </c>
      <c r="DW113" s="827"/>
      <c r="DX113" s="827"/>
      <c r="DY113" s="827"/>
      <c r="DZ113" s="828"/>
    </row>
    <row r="114" spans="1:130" s="218" customFormat="1" ht="26.25" customHeight="1" x14ac:dyDescent="0.2">
      <c r="A114" s="916"/>
      <c r="B114" s="917"/>
      <c r="C114" s="754" t="s">
        <v>430</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t="s">
        <v>122</v>
      </c>
      <c r="AB114" s="782"/>
      <c r="AC114" s="782"/>
      <c r="AD114" s="782"/>
      <c r="AE114" s="783"/>
      <c r="AF114" s="784" t="s">
        <v>122</v>
      </c>
      <c r="AG114" s="782"/>
      <c r="AH114" s="782"/>
      <c r="AI114" s="782"/>
      <c r="AJ114" s="783"/>
      <c r="AK114" s="784" t="s">
        <v>122</v>
      </c>
      <c r="AL114" s="782"/>
      <c r="AM114" s="782"/>
      <c r="AN114" s="782"/>
      <c r="AO114" s="783"/>
      <c r="AP114" s="826" t="s">
        <v>122</v>
      </c>
      <c r="AQ114" s="827"/>
      <c r="AR114" s="827"/>
      <c r="AS114" s="827"/>
      <c r="AT114" s="828"/>
      <c r="AU114" s="934"/>
      <c r="AV114" s="935"/>
      <c r="AW114" s="935"/>
      <c r="AX114" s="935"/>
      <c r="AY114" s="935"/>
      <c r="AZ114" s="817" t="s">
        <v>431</v>
      </c>
      <c r="BA114" s="754"/>
      <c r="BB114" s="754"/>
      <c r="BC114" s="754"/>
      <c r="BD114" s="754"/>
      <c r="BE114" s="754"/>
      <c r="BF114" s="754"/>
      <c r="BG114" s="754"/>
      <c r="BH114" s="754"/>
      <c r="BI114" s="754"/>
      <c r="BJ114" s="754"/>
      <c r="BK114" s="754"/>
      <c r="BL114" s="754"/>
      <c r="BM114" s="754"/>
      <c r="BN114" s="754"/>
      <c r="BO114" s="754"/>
      <c r="BP114" s="755"/>
      <c r="BQ114" s="818">
        <v>6930716</v>
      </c>
      <c r="BR114" s="819"/>
      <c r="BS114" s="819"/>
      <c r="BT114" s="819"/>
      <c r="BU114" s="819"/>
      <c r="BV114" s="819">
        <v>7101505</v>
      </c>
      <c r="BW114" s="819"/>
      <c r="BX114" s="819"/>
      <c r="BY114" s="819"/>
      <c r="BZ114" s="819"/>
      <c r="CA114" s="819">
        <v>6898352</v>
      </c>
      <c r="CB114" s="819"/>
      <c r="CC114" s="819"/>
      <c r="CD114" s="819"/>
      <c r="CE114" s="819"/>
      <c r="CF114" s="877">
        <v>27.7</v>
      </c>
      <c r="CG114" s="878"/>
      <c r="CH114" s="878"/>
      <c r="CI114" s="878"/>
      <c r="CJ114" s="878"/>
      <c r="CK114" s="929"/>
      <c r="CL114" s="823"/>
      <c r="CM114" s="817" t="s">
        <v>432</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122</v>
      </c>
      <c r="DH114" s="782"/>
      <c r="DI114" s="782"/>
      <c r="DJ114" s="782"/>
      <c r="DK114" s="783"/>
      <c r="DL114" s="784" t="s">
        <v>122</v>
      </c>
      <c r="DM114" s="782"/>
      <c r="DN114" s="782"/>
      <c r="DO114" s="782"/>
      <c r="DP114" s="783"/>
      <c r="DQ114" s="784" t="s">
        <v>122</v>
      </c>
      <c r="DR114" s="782"/>
      <c r="DS114" s="782"/>
      <c r="DT114" s="782"/>
      <c r="DU114" s="783"/>
      <c r="DV114" s="826" t="s">
        <v>122</v>
      </c>
      <c r="DW114" s="827"/>
      <c r="DX114" s="827"/>
      <c r="DY114" s="827"/>
      <c r="DZ114" s="828"/>
    </row>
    <row r="115" spans="1:130" s="218" customFormat="1" ht="26.25" customHeight="1" x14ac:dyDescent="0.2">
      <c r="A115" s="916"/>
      <c r="B115" s="917"/>
      <c r="C115" s="754" t="s">
        <v>433</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v>2137</v>
      </c>
      <c r="AB115" s="921"/>
      <c r="AC115" s="921"/>
      <c r="AD115" s="921"/>
      <c r="AE115" s="922"/>
      <c r="AF115" s="923">
        <v>1329</v>
      </c>
      <c r="AG115" s="921"/>
      <c r="AH115" s="921"/>
      <c r="AI115" s="921"/>
      <c r="AJ115" s="922"/>
      <c r="AK115" s="923">
        <v>1043</v>
      </c>
      <c r="AL115" s="921"/>
      <c r="AM115" s="921"/>
      <c r="AN115" s="921"/>
      <c r="AO115" s="922"/>
      <c r="AP115" s="924">
        <v>0</v>
      </c>
      <c r="AQ115" s="925"/>
      <c r="AR115" s="925"/>
      <c r="AS115" s="925"/>
      <c r="AT115" s="926"/>
      <c r="AU115" s="934"/>
      <c r="AV115" s="935"/>
      <c r="AW115" s="935"/>
      <c r="AX115" s="935"/>
      <c r="AY115" s="935"/>
      <c r="AZ115" s="817" t="s">
        <v>434</v>
      </c>
      <c r="BA115" s="754"/>
      <c r="BB115" s="754"/>
      <c r="BC115" s="754"/>
      <c r="BD115" s="754"/>
      <c r="BE115" s="754"/>
      <c r="BF115" s="754"/>
      <c r="BG115" s="754"/>
      <c r="BH115" s="754"/>
      <c r="BI115" s="754"/>
      <c r="BJ115" s="754"/>
      <c r="BK115" s="754"/>
      <c r="BL115" s="754"/>
      <c r="BM115" s="754"/>
      <c r="BN115" s="754"/>
      <c r="BO115" s="754"/>
      <c r="BP115" s="755"/>
      <c r="BQ115" s="818" t="s">
        <v>122</v>
      </c>
      <c r="BR115" s="819"/>
      <c r="BS115" s="819"/>
      <c r="BT115" s="819"/>
      <c r="BU115" s="819"/>
      <c r="BV115" s="819" t="s">
        <v>122</v>
      </c>
      <c r="BW115" s="819"/>
      <c r="BX115" s="819"/>
      <c r="BY115" s="819"/>
      <c r="BZ115" s="819"/>
      <c r="CA115" s="819">
        <v>112937</v>
      </c>
      <c r="CB115" s="819"/>
      <c r="CC115" s="819"/>
      <c r="CD115" s="819"/>
      <c r="CE115" s="819"/>
      <c r="CF115" s="877">
        <v>0.5</v>
      </c>
      <c r="CG115" s="878"/>
      <c r="CH115" s="878"/>
      <c r="CI115" s="878"/>
      <c r="CJ115" s="878"/>
      <c r="CK115" s="929"/>
      <c r="CL115" s="823"/>
      <c r="CM115" s="817" t="s">
        <v>435</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t="s">
        <v>122</v>
      </c>
      <c r="DH115" s="782"/>
      <c r="DI115" s="782"/>
      <c r="DJ115" s="782"/>
      <c r="DK115" s="783"/>
      <c r="DL115" s="784" t="s">
        <v>122</v>
      </c>
      <c r="DM115" s="782"/>
      <c r="DN115" s="782"/>
      <c r="DO115" s="782"/>
      <c r="DP115" s="783"/>
      <c r="DQ115" s="784" t="s">
        <v>122</v>
      </c>
      <c r="DR115" s="782"/>
      <c r="DS115" s="782"/>
      <c r="DT115" s="782"/>
      <c r="DU115" s="783"/>
      <c r="DV115" s="826" t="s">
        <v>122</v>
      </c>
      <c r="DW115" s="827"/>
      <c r="DX115" s="827"/>
      <c r="DY115" s="827"/>
      <c r="DZ115" s="828"/>
    </row>
    <row r="116" spans="1:130" s="218" customFormat="1" ht="26.25" customHeight="1" x14ac:dyDescent="0.2">
      <c r="A116" s="918"/>
      <c r="B116" s="919"/>
      <c r="C116" s="841" t="s">
        <v>436</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t="s">
        <v>122</v>
      </c>
      <c r="AB116" s="782"/>
      <c r="AC116" s="782"/>
      <c r="AD116" s="782"/>
      <c r="AE116" s="783"/>
      <c r="AF116" s="784" t="s">
        <v>122</v>
      </c>
      <c r="AG116" s="782"/>
      <c r="AH116" s="782"/>
      <c r="AI116" s="782"/>
      <c r="AJ116" s="783"/>
      <c r="AK116" s="784" t="s">
        <v>122</v>
      </c>
      <c r="AL116" s="782"/>
      <c r="AM116" s="782"/>
      <c r="AN116" s="782"/>
      <c r="AO116" s="783"/>
      <c r="AP116" s="826" t="s">
        <v>122</v>
      </c>
      <c r="AQ116" s="827"/>
      <c r="AR116" s="827"/>
      <c r="AS116" s="827"/>
      <c r="AT116" s="828"/>
      <c r="AU116" s="934"/>
      <c r="AV116" s="935"/>
      <c r="AW116" s="935"/>
      <c r="AX116" s="935"/>
      <c r="AY116" s="935"/>
      <c r="AZ116" s="911" t="s">
        <v>437</v>
      </c>
      <c r="BA116" s="912"/>
      <c r="BB116" s="912"/>
      <c r="BC116" s="912"/>
      <c r="BD116" s="912"/>
      <c r="BE116" s="912"/>
      <c r="BF116" s="912"/>
      <c r="BG116" s="912"/>
      <c r="BH116" s="912"/>
      <c r="BI116" s="912"/>
      <c r="BJ116" s="912"/>
      <c r="BK116" s="912"/>
      <c r="BL116" s="912"/>
      <c r="BM116" s="912"/>
      <c r="BN116" s="912"/>
      <c r="BO116" s="912"/>
      <c r="BP116" s="913"/>
      <c r="BQ116" s="818" t="s">
        <v>122</v>
      </c>
      <c r="BR116" s="819"/>
      <c r="BS116" s="819"/>
      <c r="BT116" s="819"/>
      <c r="BU116" s="819"/>
      <c r="BV116" s="819" t="s">
        <v>122</v>
      </c>
      <c r="BW116" s="819"/>
      <c r="BX116" s="819"/>
      <c r="BY116" s="819"/>
      <c r="BZ116" s="819"/>
      <c r="CA116" s="819" t="s">
        <v>122</v>
      </c>
      <c r="CB116" s="819"/>
      <c r="CC116" s="819"/>
      <c r="CD116" s="819"/>
      <c r="CE116" s="819"/>
      <c r="CF116" s="877" t="s">
        <v>122</v>
      </c>
      <c r="CG116" s="878"/>
      <c r="CH116" s="878"/>
      <c r="CI116" s="878"/>
      <c r="CJ116" s="878"/>
      <c r="CK116" s="929"/>
      <c r="CL116" s="823"/>
      <c r="CM116" s="817" t="s">
        <v>438</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122</v>
      </c>
      <c r="DH116" s="782"/>
      <c r="DI116" s="782"/>
      <c r="DJ116" s="782"/>
      <c r="DK116" s="783"/>
      <c r="DL116" s="784" t="s">
        <v>122</v>
      </c>
      <c r="DM116" s="782"/>
      <c r="DN116" s="782"/>
      <c r="DO116" s="782"/>
      <c r="DP116" s="783"/>
      <c r="DQ116" s="784" t="s">
        <v>122</v>
      </c>
      <c r="DR116" s="782"/>
      <c r="DS116" s="782"/>
      <c r="DT116" s="782"/>
      <c r="DU116" s="783"/>
      <c r="DV116" s="826" t="s">
        <v>122</v>
      </c>
      <c r="DW116" s="827"/>
      <c r="DX116" s="827"/>
      <c r="DY116" s="827"/>
      <c r="DZ116" s="828"/>
    </row>
    <row r="117" spans="1:130" s="218" customFormat="1" ht="26.25" customHeight="1" x14ac:dyDescent="0.2">
      <c r="A117" s="89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439</v>
      </c>
      <c r="Z117" s="899"/>
      <c r="AA117" s="904">
        <v>5988046</v>
      </c>
      <c r="AB117" s="905"/>
      <c r="AC117" s="905"/>
      <c r="AD117" s="905"/>
      <c r="AE117" s="906"/>
      <c r="AF117" s="907">
        <v>5983253</v>
      </c>
      <c r="AG117" s="905"/>
      <c r="AH117" s="905"/>
      <c r="AI117" s="905"/>
      <c r="AJ117" s="906"/>
      <c r="AK117" s="907">
        <v>6130156</v>
      </c>
      <c r="AL117" s="905"/>
      <c r="AM117" s="905"/>
      <c r="AN117" s="905"/>
      <c r="AO117" s="906"/>
      <c r="AP117" s="908"/>
      <c r="AQ117" s="909"/>
      <c r="AR117" s="909"/>
      <c r="AS117" s="909"/>
      <c r="AT117" s="910"/>
      <c r="AU117" s="934"/>
      <c r="AV117" s="935"/>
      <c r="AW117" s="935"/>
      <c r="AX117" s="935"/>
      <c r="AY117" s="935"/>
      <c r="AZ117" s="865" t="s">
        <v>440</v>
      </c>
      <c r="BA117" s="866"/>
      <c r="BB117" s="866"/>
      <c r="BC117" s="866"/>
      <c r="BD117" s="866"/>
      <c r="BE117" s="866"/>
      <c r="BF117" s="866"/>
      <c r="BG117" s="866"/>
      <c r="BH117" s="866"/>
      <c r="BI117" s="866"/>
      <c r="BJ117" s="866"/>
      <c r="BK117" s="866"/>
      <c r="BL117" s="866"/>
      <c r="BM117" s="866"/>
      <c r="BN117" s="866"/>
      <c r="BO117" s="866"/>
      <c r="BP117" s="867"/>
      <c r="BQ117" s="818" t="s">
        <v>122</v>
      </c>
      <c r="BR117" s="819"/>
      <c r="BS117" s="819"/>
      <c r="BT117" s="819"/>
      <c r="BU117" s="819"/>
      <c r="BV117" s="819" t="s">
        <v>122</v>
      </c>
      <c r="BW117" s="819"/>
      <c r="BX117" s="819"/>
      <c r="BY117" s="819"/>
      <c r="BZ117" s="819"/>
      <c r="CA117" s="819" t="s">
        <v>122</v>
      </c>
      <c r="CB117" s="819"/>
      <c r="CC117" s="819"/>
      <c r="CD117" s="819"/>
      <c r="CE117" s="819"/>
      <c r="CF117" s="877" t="s">
        <v>122</v>
      </c>
      <c r="CG117" s="878"/>
      <c r="CH117" s="878"/>
      <c r="CI117" s="878"/>
      <c r="CJ117" s="878"/>
      <c r="CK117" s="929"/>
      <c r="CL117" s="823"/>
      <c r="CM117" s="817" t="s">
        <v>441</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122</v>
      </c>
      <c r="DH117" s="782"/>
      <c r="DI117" s="782"/>
      <c r="DJ117" s="782"/>
      <c r="DK117" s="783"/>
      <c r="DL117" s="784" t="s">
        <v>122</v>
      </c>
      <c r="DM117" s="782"/>
      <c r="DN117" s="782"/>
      <c r="DO117" s="782"/>
      <c r="DP117" s="783"/>
      <c r="DQ117" s="784" t="s">
        <v>122</v>
      </c>
      <c r="DR117" s="782"/>
      <c r="DS117" s="782"/>
      <c r="DT117" s="782"/>
      <c r="DU117" s="783"/>
      <c r="DV117" s="826" t="s">
        <v>122</v>
      </c>
      <c r="DW117" s="827"/>
      <c r="DX117" s="827"/>
      <c r="DY117" s="827"/>
      <c r="DZ117" s="828"/>
    </row>
    <row r="118" spans="1:130" s="218" customFormat="1" ht="26.25" customHeight="1" x14ac:dyDescent="0.2">
      <c r="A118" s="897" t="s">
        <v>415</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412</v>
      </c>
      <c r="AB118" s="898"/>
      <c r="AC118" s="898"/>
      <c r="AD118" s="898"/>
      <c r="AE118" s="899"/>
      <c r="AF118" s="900" t="s">
        <v>413</v>
      </c>
      <c r="AG118" s="898"/>
      <c r="AH118" s="898"/>
      <c r="AI118" s="898"/>
      <c r="AJ118" s="899"/>
      <c r="AK118" s="900" t="s">
        <v>294</v>
      </c>
      <c r="AL118" s="898"/>
      <c r="AM118" s="898"/>
      <c r="AN118" s="898"/>
      <c r="AO118" s="899"/>
      <c r="AP118" s="901" t="s">
        <v>414</v>
      </c>
      <c r="AQ118" s="902"/>
      <c r="AR118" s="902"/>
      <c r="AS118" s="902"/>
      <c r="AT118" s="903"/>
      <c r="AU118" s="934"/>
      <c r="AV118" s="935"/>
      <c r="AW118" s="935"/>
      <c r="AX118" s="935"/>
      <c r="AY118" s="935"/>
      <c r="AZ118" s="840" t="s">
        <v>442</v>
      </c>
      <c r="BA118" s="841"/>
      <c r="BB118" s="841"/>
      <c r="BC118" s="841"/>
      <c r="BD118" s="841"/>
      <c r="BE118" s="841"/>
      <c r="BF118" s="841"/>
      <c r="BG118" s="841"/>
      <c r="BH118" s="841"/>
      <c r="BI118" s="841"/>
      <c r="BJ118" s="841"/>
      <c r="BK118" s="841"/>
      <c r="BL118" s="841"/>
      <c r="BM118" s="841"/>
      <c r="BN118" s="841"/>
      <c r="BO118" s="841"/>
      <c r="BP118" s="842"/>
      <c r="BQ118" s="881" t="s">
        <v>122</v>
      </c>
      <c r="BR118" s="847"/>
      <c r="BS118" s="847"/>
      <c r="BT118" s="847"/>
      <c r="BU118" s="847"/>
      <c r="BV118" s="847" t="s">
        <v>122</v>
      </c>
      <c r="BW118" s="847"/>
      <c r="BX118" s="847"/>
      <c r="BY118" s="847"/>
      <c r="BZ118" s="847"/>
      <c r="CA118" s="847" t="s">
        <v>122</v>
      </c>
      <c r="CB118" s="847"/>
      <c r="CC118" s="847"/>
      <c r="CD118" s="847"/>
      <c r="CE118" s="847"/>
      <c r="CF118" s="877" t="s">
        <v>122</v>
      </c>
      <c r="CG118" s="878"/>
      <c r="CH118" s="878"/>
      <c r="CI118" s="878"/>
      <c r="CJ118" s="878"/>
      <c r="CK118" s="929"/>
      <c r="CL118" s="823"/>
      <c r="CM118" s="817" t="s">
        <v>443</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122</v>
      </c>
      <c r="DH118" s="782"/>
      <c r="DI118" s="782"/>
      <c r="DJ118" s="782"/>
      <c r="DK118" s="783"/>
      <c r="DL118" s="784" t="s">
        <v>122</v>
      </c>
      <c r="DM118" s="782"/>
      <c r="DN118" s="782"/>
      <c r="DO118" s="782"/>
      <c r="DP118" s="783"/>
      <c r="DQ118" s="784" t="s">
        <v>122</v>
      </c>
      <c r="DR118" s="782"/>
      <c r="DS118" s="782"/>
      <c r="DT118" s="782"/>
      <c r="DU118" s="783"/>
      <c r="DV118" s="826" t="s">
        <v>122</v>
      </c>
      <c r="DW118" s="827"/>
      <c r="DX118" s="827"/>
      <c r="DY118" s="827"/>
      <c r="DZ118" s="828"/>
    </row>
    <row r="119" spans="1:130" s="218" customFormat="1" ht="26.25" customHeight="1" x14ac:dyDescent="0.2">
      <c r="A119" s="820" t="s">
        <v>418</v>
      </c>
      <c r="B119" s="821"/>
      <c r="C119" s="862" t="s">
        <v>419</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122</v>
      </c>
      <c r="AB119" s="891"/>
      <c r="AC119" s="891"/>
      <c r="AD119" s="891"/>
      <c r="AE119" s="892"/>
      <c r="AF119" s="893" t="s">
        <v>122</v>
      </c>
      <c r="AG119" s="891"/>
      <c r="AH119" s="891"/>
      <c r="AI119" s="891"/>
      <c r="AJ119" s="892"/>
      <c r="AK119" s="893" t="s">
        <v>122</v>
      </c>
      <c r="AL119" s="891"/>
      <c r="AM119" s="891"/>
      <c r="AN119" s="891"/>
      <c r="AO119" s="892"/>
      <c r="AP119" s="894" t="s">
        <v>122</v>
      </c>
      <c r="AQ119" s="895"/>
      <c r="AR119" s="895"/>
      <c r="AS119" s="895"/>
      <c r="AT119" s="896"/>
      <c r="AU119" s="936"/>
      <c r="AV119" s="937"/>
      <c r="AW119" s="937"/>
      <c r="AX119" s="937"/>
      <c r="AY119" s="937"/>
      <c r="AZ119" s="239" t="s">
        <v>177</v>
      </c>
      <c r="BA119" s="239"/>
      <c r="BB119" s="239"/>
      <c r="BC119" s="239"/>
      <c r="BD119" s="239"/>
      <c r="BE119" s="239"/>
      <c r="BF119" s="239"/>
      <c r="BG119" s="239"/>
      <c r="BH119" s="239"/>
      <c r="BI119" s="239"/>
      <c r="BJ119" s="239"/>
      <c r="BK119" s="239"/>
      <c r="BL119" s="239"/>
      <c r="BM119" s="239"/>
      <c r="BN119" s="239"/>
      <c r="BO119" s="879" t="s">
        <v>444</v>
      </c>
      <c r="BP119" s="880"/>
      <c r="BQ119" s="881">
        <v>78130505</v>
      </c>
      <c r="BR119" s="847"/>
      <c r="BS119" s="847"/>
      <c r="BT119" s="847"/>
      <c r="BU119" s="847"/>
      <c r="BV119" s="847">
        <v>77006447</v>
      </c>
      <c r="BW119" s="847"/>
      <c r="BX119" s="847"/>
      <c r="BY119" s="847"/>
      <c r="BZ119" s="847"/>
      <c r="CA119" s="847">
        <v>75210489</v>
      </c>
      <c r="CB119" s="847"/>
      <c r="CC119" s="847"/>
      <c r="CD119" s="847"/>
      <c r="CE119" s="847"/>
      <c r="CF119" s="750"/>
      <c r="CG119" s="751"/>
      <c r="CH119" s="751"/>
      <c r="CI119" s="751"/>
      <c r="CJ119" s="836"/>
      <c r="CK119" s="930"/>
      <c r="CL119" s="825"/>
      <c r="CM119" s="840" t="s">
        <v>445</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v>3875</v>
      </c>
      <c r="DH119" s="766"/>
      <c r="DI119" s="766"/>
      <c r="DJ119" s="766"/>
      <c r="DK119" s="767"/>
      <c r="DL119" s="768">
        <v>2544</v>
      </c>
      <c r="DM119" s="766"/>
      <c r="DN119" s="766"/>
      <c r="DO119" s="766"/>
      <c r="DP119" s="767"/>
      <c r="DQ119" s="768">
        <v>1503</v>
      </c>
      <c r="DR119" s="766"/>
      <c r="DS119" s="766"/>
      <c r="DT119" s="766"/>
      <c r="DU119" s="767"/>
      <c r="DV119" s="850">
        <v>0</v>
      </c>
      <c r="DW119" s="851"/>
      <c r="DX119" s="851"/>
      <c r="DY119" s="851"/>
      <c r="DZ119" s="852"/>
    </row>
    <row r="120" spans="1:130" s="218" customFormat="1" ht="26.25" customHeight="1" x14ac:dyDescent="0.2">
      <c r="A120" s="822"/>
      <c r="B120" s="823"/>
      <c r="C120" s="817" t="s">
        <v>422</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122</v>
      </c>
      <c r="AB120" s="782"/>
      <c r="AC120" s="782"/>
      <c r="AD120" s="782"/>
      <c r="AE120" s="783"/>
      <c r="AF120" s="784" t="s">
        <v>122</v>
      </c>
      <c r="AG120" s="782"/>
      <c r="AH120" s="782"/>
      <c r="AI120" s="782"/>
      <c r="AJ120" s="783"/>
      <c r="AK120" s="784" t="s">
        <v>122</v>
      </c>
      <c r="AL120" s="782"/>
      <c r="AM120" s="782"/>
      <c r="AN120" s="782"/>
      <c r="AO120" s="783"/>
      <c r="AP120" s="826" t="s">
        <v>122</v>
      </c>
      <c r="AQ120" s="827"/>
      <c r="AR120" s="827"/>
      <c r="AS120" s="827"/>
      <c r="AT120" s="828"/>
      <c r="AU120" s="882" t="s">
        <v>446</v>
      </c>
      <c r="AV120" s="883"/>
      <c r="AW120" s="883"/>
      <c r="AX120" s="883"/>
      <c r="AY120" s="884"/>
      <c r="AZ120" s="862" t="s">
        <v>447</v>
      </c>
      <c r="BA120" s="810"/>
      <c r="BB120" s="810"/>
      <c r="BC120" s="810"/>
      <c r="BD120" s="810"/>
      <c r="BE120" s="810"/>
      <c r="BF120" s="810"/>
      <c r="BG120" s="810"/>
      <c r="BH120" s="810"/>
      <c r="BI120" s="810"/>
      <c r="BJ120" s="810"/>
      <c r="BK120" s="810"/>
      <c r="BL120" s="810"/>
      <c r="BM120" s="810"/>
      <c r="BN120" s="810"/>
      <c r="BO120" s="810"/>
      <c r="BP120" s="811"/>
      <c r="BQ120" s="863">
        <v>7409658</v>
      </c>
      <c r="BR120" s="844"/>
      <c r="BS120" s="844"/>
      <c r="BT120" s="844"/>
      <c r="BU120" s="844"/>
      <c r="BV120" s="844">
        <v>7231441</v>
      </c>
      <c r="BW120" s="844"/>
      <c r="BX120" s="844"/>
      <c r="BY120" s="844"/>
      <c r="BZ120" s="844"/>
      <c r="CA120" s="844">
        <v>6713768</v>
      </c>
      <c r="CB120" s="844"/>
      <c r="CC120" s="844"/>
      <c r="CD120" s="844"/>
      <c r="CE120" s="844"/>
      <c r="CF120" s="868">
        <v>27</v>
      </c>
      <c r="CG120" s="869"/>
      <c r="CH120" s="869"/>
      <c r="CI120" s="869"/>
      <c r="CJ120" s="869"/>
      <c r="CK120" s="870" t="s">
        <v>448</v>
      </c>
      <c r="CL120" s="854"/>
      <c r="CM120" s="854"/>
      <c r="CN120" s="854"/>
      <c r="CO120" s="855"/>
      <c r="CP120" s="874" t="s">
        <v>395</v>
      </c>
      <c r="CQ120" s="875"/>
      <c r="CR120" s="875"/>
      <c r="CS120" s="875"/>
      <c r="CT120" s="875"/>
      <c r="CU120" s="875"/>
      <c r="CV120" s="875"/>
      <c r="CW120" s="875"/>
      <c r="CX120" s="875"/>
      <c r="CY120" s="875"/>
      <c r="CZ120" s="875"/>
      <c r="DA120" s="875"/>
      <c r="DB120" s="875"/>
      <c r="DC120" s="875"/>
      <c r="DD120" s="875"/>
      <c r="DE120" s="875"/>
      <c r="DF120" s="876"/>
      <c r="DG120" s="863">
        <v>18769240</v>
      </c>
      <c r="DH120" s="844"/>
      <c r="DI120" s="844"/>
      <c r="DJ120" s="844"/>
      <c r="DK120" s="844"/>
      <c r="DL120" s="844">
        <v>17200715</v>
      </c>
      <c r="DM120" s="844"/>
      <c r="DN120" s="844"/>
      <c r="DO120" s="844"/>
      <c r="DP120" s="844"/>
      <c r="DQ120" s="844">
        <v>15833421</v>
      </c>
      <c r="DR120" s="844"/>
      <c r="DS120" s="844"/>
      <c r="DT120" s="844"/>
      <c r="DU120" s="844"/>
      <c r="DV120" s="845">
        <v>63.6</v>
      </c>
      <c r="DW120" s="845"/>
      <c r="DX120" s="845"/>
      <c r="DY120" s="845"/>
      <c r="DZ120" s="846"/>
    </row>
    <row r="121" spans="1:130" s="218" customFormat="1" ht="26.25" customHeight="1" x14ac:dyDescent="0.2">
      <c r="A121" s="822"/>
      <c r="B121" s="823"/>
      <c r="C121" s="865" t="s">
        <v>449</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122</v>
      </c>
      <c r="AB121" s="782"/>
      <c r="AC121" s="782"/>
      <c r="AD121" s="782"/>
      <c r="AE121" s="783"/>
      <c r="AF121" s="784" t="s">
        <v>122</v>
      </c>
      <c r="AG121" s="782"/>
      <c r="AH121" s="782"/>
      <c r="AI121" s="782"/>
      <c r="AJ121" s="783"/>
      <c r="AK121" s="784" t="s">
        <v>122</v>
      </c>
      <c r="AL121" s="782"/>
      <c r="AM121" s="782"/>
      <c r="AN121" s="782"/>
      <c r="AO121" s="783"/>
      <c r="AP121" s="826" t="s">
        <v>122</v>
      </c>
      <c r="AQ121" s="827"/>
      <c r="AR121" s="827"/>
      <c r="AS121" s="827"/>
      <c r="AT121" s="828"/>
      <c r="AU121" s="885"/>
      <c r="AV121" s="886"/>
      <c r="AW121" s="886"/>
      <c r="AX121" s="886"/>
      <c r="AY121" s="887"/>
      <c r="AZ121" s="817" t="s">
        <v>450</v>
      </c>
      <c r="BA121" s="754"/>
      <c r="BB121" s="754"/>
      <c r="BC121" s="754"/>
      <c r="BD121" s="754"/>
      <c r="BE121" s="754"/>
      <c r="BF121" s="754"/>
      <c r="BG121" s="754"/>
      <c r="BH121" s="754"/>
      <c r="BI121" s="754"/>
      <c r="BJ121" s="754"/>
      <c r="BK121" s="754"/>
      <c r="BL121" s="754"/>
      <c r="BM121" s="754"/>
      <c r="BN121" s="754"/>
      <c r="BO121" s="754"/>
      <c r="BP121" s="755"/>
      <c r="BQ121" s="818">
        <v>22028917</v>
      </c>
      <c r="BR121" s="819"/>
      <c r="BS121" s="819"/>
      <c r="BT121" s="819"/>
      <c r="BU121" s="819"/>
      <c r="BV121" s="819">
        <v>24454313</v>
      </c>
      <c r="BW121" s="819"/>
      <c r="BX121" s="819"/>
      <c r="BY121" s="819"/>
      <c r="BZ121" s="819"/>
      <c r="CA121" s="819">
        <v>26360959</v>
      </c>
      <c r="CB121" s="819"/>
      <c r="CC121" s="819"/>
      <c r="CD121" s="819"/>
      <c r="CE121" s="819"/>
      <c r="CF121" s="877">
        <v>106</v>
      </c>
      <c r="CG121" s="878"/>
      <c r="CH121" s="878"/>
      <c r="CI121" s="878"/>
      <c r="CJ121" s="878"/>
      <c r="CK121" s="871"/>
      <c r="CL121" s="857"/>
      <c r="CM121" s="857"/>
      <c r="CN121" s="857"/>
      <c r="CO121" s="858"/>
      <c r="CP121" s="837" t="s">
        <v>390</v>
      </c>
      <c r="CQ121" s="838"/>
      <c r="CR121" s="838"/>
      <c r="CS121" s="838"/>
      <c r="CT121" s="838"/>
      <c r="CU121" s="838"/>
      <c r="CV121" s="838"/>
      <c r="CW121" s="838"/>
      <c r="CX121" s="838"/>
      <c r="CY121" s="838"/>
      <c r="CZ121" s="838"/>
      <c r="DA121" s="838"/>
      <c r="DB121" s="838"/>
      <c r="DC121" s="838"/>
      <c r="DD121" s="838"/>
      <c r="DE121" s="838"/>
      <c r="DF121" s="839"/>
      <c r="DG121" s="818" t="s">
        <v>122</v>
      </c>
      <c r="DH121" s="819"/>
      <c r="DI121" s="819"/>
      <c r="DJ121" s="819"/>
      <c r="DK121" s="819"/>
      <c r="DL121" s="819" t="s">
        <v>122</v>
      </c>
      <c r="DM121" s="819"/>
      <c r="DN121" s="819"/>
      <c r="DO121" s="819"/>
      <c r="DP121" s="819"/>
      <c r="DQ121" s="819" t="s">
        <v>122</v>
      </c>
      <c r="DR121" s="819"/>
      <c r="DS121" s="819"/>
      <c r="DT121" s="819"/>
      <c r="DU121" s="819"/>
      <c r="DV121" s="796" t="s">
        <v>122</v>
      </c>
      <c r="DW121" s="796"/>
      <c r="DX121" s="796"/>
      <c r="DY121" s="796"/>
      <c r="DZ121" s="797"/>
    </row>
    <row r="122" spans="1:130" s="218" customFormat="1" ht="26.25" customHeight="1" x14ac:dyDescent="0.2">
      <c r="A122" s="822"/>
      <c r="B122" s="823"/>
      <c r="C122" s="817" t="s">
        <v>432</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122</v>
      </c>
      <c r="AB122" s="782"/>
      <c r="AC122" s="782"/>
      <c r="AD122" s="782"/>
      <c r="AE122" s="783"/>
      <c r="AF122" s="784" t="s">
        <v>122</v>
      </c>
      <c r="AG122" s="782"/>
      <c r="AH122" s="782"/>
      <c r="AI122" s="782"/>
      <c r="AJ122" s="783"/>
      <c r="AK122" s="784" t="s">
        <v>122</v>
      </c>
      <c r="AL122" s="782"/>
      <c r="AM122" s="782"/>
      <c r="AN122" s="782"/>
      <c r="AO122" s="783"/>
      <c r="AP122" s="826" t="s">
        <v>122</v>
      </c>
      <c r="AQ122" s="827"/>
      <c r="AR122" s="827"/>
      <c r="AS122" s="827"/>
      <c r="AT122" s="828"/>
      <c r="AU122" s="885"/>
      <c r="AV122" s="886"/>
      <c r="AW122" s="886"/>
      <c r="AX122" s="886"/>
      <c r="AY122" s="887"/>
      <c r="AZ122" s="840" t="s">
        <v>451</v>
      </c>
      <c r="BA122" s="841"/>
      <c r="BB122" s="841"/>
      <c r="BC122" s="841"/>
      <c r="BD122" s="841"/>
      <c r="BE122" s="841"/>
      <c r="BF122" s="841"/>
      <c r="BG122" s="841"/>
      <c r="BH122" s="841"/>
      <c r="BI122" s="841"/>
      <c r="BJ122" s="841"/>
      <c r="BK122" s="841"/>
      <c r="BL122" s="841"/>
      <c r="BM122" s="841"/>
      <c r="BN122" s="841"/>
      <c r="BO122" s="841"/>
      <c r="BP122" s="842"/>
      <c r="BQ122" s="881">
        <v>47633048</v>
      </c>
      <c r="BR122" s="847"/>
      <c r="BS122" s="847"/>
      <c r="BT122" s="847"/>
      <c r="BU122" s="847"/>
      <c r="BV122" s="847">
        <v>45497005</v>
      </c>
      <c r="BW122" s="847"/>
      <c r="BX122" s="847"/>
      <c r="BY122" s="847"/>
      <c r="BZ122" s="847"/>
      <c r="CA122" s="847">
        <v>43553475</v>
      </c>
      <c r="CB122" s="847"/>
      <c r="CC122" s="847"/>
      <c r="CD122" s="847"/>
      <c r="CE122" s="847"/>
      <c r="CF122" s="848">
        <v>175.1</v>
      </c>
      <c r="CG122" s="849"/>
      <c r="CH122" s="849"/>
      <c r="CI122" s="849"/>
      <c r="CJ122" s="849"/>
      <c r="CK122" s="871"/>
      <c r="CL122" s="857"/>
      <c r="CM122" s="857"/>
      <c r="CN122" s="857"/>
      <c r="CO122" s="858"/>
      <c r="CP122" s="837" t="s">
        <v>391</v>
      </c>
      <c r="CQ122" s="838"/>
      <c r="CR122" s="838"/>
      <c r="CS122" s="838"/>
      <c r="CT122" s="838"/>
      <c r="CU122" s="838"/>
      <c r="CV122" s="838"/>
      <c r="CW122" s="838"/>
      <c r="CX122" s="838"/>
      <c r="CY122" s="838"/>
      <c r="CZ122" s="838"/>
      <c r="DA122" s="838"/>
      <c r="DB122" s="838"/>
      <c r="DC122" s="838"/>
      <c r="DD122" s="838"/>
      <c r="DE122" s="838"/>
      <c r="DF122" s="839"/>
      <c r="DG122" s="818" t="s">
        <v>122</v>
      </c>
      <c r="DH122" s="819"/>
      <c r="DI122" s="819"/>
      <c r="DJ122" s="819"/>
      <c r="DK122" s="819"/>
      <c r="DL122" s="819" t="s">
        <v>122</v>
      </c>
      <c r="DM122" s="819"/>
      <c r="DN122" s="819"/>
      <c r="DO122" s="819"/>
      <c r="DP122" s="819"/>
      <c r="DQ122" s="819" t="s">
        <v>122</v>
      </c>
      <c r="DR122" s="819"/>
      <c r="DS122" s="819"/>
      <c r="DT122" s="819"/>
      <c r="DU122" s="819"/>
      <c r="DV122" s="796" t="s">
        <v>122</v>
      </c>
      <c r="DW122" s="796"/>
      <c r="DX122" s="796"/>
      <c r="DY122" s="796"/>
      <c r="DZ122" s="797"/>
    </row>
    <row r="123" spans="1:130" s="218" customFormat="1" ht="26.25" customHeight="1" x14ac:dyDescent="0.2">
      <c r="A123" s="822"/>
      <c r="B123" s="823"/>
      <c r="C123" s="817" t="s">
        <v>438</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122</v>
      </c>
      <c r="AB123" s="782"/>
      <c r="AC123" s="782"/>
      <c r="AD123" s="782"/>
      <c r="AE123" s="783"/>
      <c r="AF123" s="784" t="s">
        <v>122</v>
      </c>
      <c r="AG123" s="782"/>
      <c r="AH123" s="782"/>
      <c r="AI123" s="782"/>
      <c r="AJ123" s="783"/>
      <c r="AK123" s="784" t="s">
        <v>122</v>
      </c>
      <c r="AL123" s="782"/>
      <c r="AM123" s="782"/>
      <c r="AN123" s="782"/>
      <c r="AO123" s="783"/>
      <c r="AP123" s="826" t="s">
        <v>122</v>
      </c>
      <c r="AQ123" s="827"/>
      <c r="AR123" s="827"/>
      <c r="AS123" s="827"/>
      <c r="AT123" s="828"/>
      <c r="AU123" s="888"/>
      <c r="AV123" s="889"/>
      <c r="AW123" s="889"/>
      <c r="AX123" s="889"/>
      <c r="AY123" s="889"/>
      <c r="AZ123" s="239" t="s">
        <v>177</v>
      </c>
      <c r="BA123" s="239"/>
      <c r="BB123" s="239"/>
      <c r="BC123" s="239"/>
      <c r="BD123" s="239"/>
      <c r="BE123" s="239"/>
      <c r="BF123" s="239"/>
      <c r="BG123" s="239"/>
      <c r="BH123" s="239"/>
      <c r="BI123" s="239"/>
      <c r="BJ123" s="239"/>
      <c r="BK123" s="239"/>
      <c r="BL123" s="239"/>
      <c r="BM123" s="239"/>
      <c r="BN123" s="239"/>
      <c r="BO123" s="879" t="s">
        <v>452</v>
      </c>
      <c r="BP123" s="880"/>
      <c r="BQ123" s="834">
        <v>77071623</v>
      </c>
      <c r="BR123" s="835"/>
      <c r="BS123" s="835"/>
      <c r="BT123" s="835"/>
      <c r="BU123" s="835"/>
      <c r="BV123" s="835">
        <v>77182759</v>
      </c>
      <c r="BW123" s="835"/>
      <c r="BX123" s="835"/>
      <c r="BY123" s="835"/>
      <c r="BZ123" s="835"/>
      <c r="CA123" s="835">
        <v>76628202</v>
      </c>
      <c r="CB123" s="835"/>
      <c r="CC123" s="835"/>
      <c r="CD123" s="835"/>
      <c r="CE123" s="835"/>
      <c r="CF123" s="750"/>
      <c r="CG123" s="751"/>
      <c r="CH123" s="751"/>
      <c r="CI123" s="751"/>
      <c r="CJ123" s="836"/>
      <c r="CK123" s="871"/>
      <c r="CL123" s="857"/>
      <c r="CM123" s="857"/>
      <c r="CN123" s="857"/>
      <c r="CO123" s="858"/>
      <c r="CP123" s="837" t="s">
        <v>394</v>
      </c>
      <c r="CQ123" s="838"/>
      <c r="CR123" s="838"/>
      <c r="CS123" s="838"/>
      <c r="CT123" s="838"/>
      <c r="CU123" s="838"/>
      <c r="CV123" s="838"/>
      <c r="CW123" s="838"/>
      <c r="CX123" s="838"/>
      <c r="CY123" s="838"/>
      <c r="CZ123" s="838"/>
      <c r="DA123" s="838"/>
      <c r="DB123" s="838"/>
      <c r="DC123" s="838"/>
      <c r="DD123" s="838"/>
      <c r="DE123" s="838"/>
      <c r="DF123" s="839"/>
      <c r="DG123" s="781" t="s">
        <v>122</v>
      </c>
      <c r="DH123" s="782"/>
      <c r="DI123" s="782"/>
      <c r="DJ123" s="782"/>
      <c r="DK123" s="783"/>
      <c r="DL123" s="784" t="s">
        <v>122</v>
      </c>
      <c r="DM123" s="782"/>
      <c r="DN123" s="782"/>
      <c r="DO123" s="782"/>
      <c r="DP123" s="783"/>
      <c r="DQ123" s="784" t="s">
        <v>122</v>
      </c>
      <c r="DR123" s="782"/>
      <c r="DS123" s="782"/>
      <c r="DT123" s="782"/>
      <c r="DU123" s="783"/>
      <c r="DV123" s="826" t="s">
        <v>122</v>
      </c>
      <c r="DW123" s="827"/>
      <c r="DX123" s="827"/>
      <c r="DY123" s="827"/>
      <c r="DZ123" s="828"/>
    </row>
    <row r="124" spans="1:130" s="218" customFormat="1" ht="26.25" customHeight="1" thickBot="1" x14ac:dyDescent="0.25">
      <c r="A124" s="822"/>
      <c r="B124" s="823"/>
      <c r="C124" s="817" t="s">
        <v>441</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122</v>
      </c>
      <c r="AB124" s="782"/>
      <c r="AC124" s="782"/>
      <c r="AD124" s="782"/>
      <c r="AE124" s="783"/>
      <c r="AF124" s="784" t="s">
        <v>122</v>
      </c>
      <c r="AG124" s="782"/>
      <c r="AH124" s="782"/>
      <c r="AI124" s="782"/>
      <c r="AJ124" s="783"/>
      <c r="AK124" s="784" t="s">
        <v>122</v>
      </c>
      <c r="AL124" s="782"/>
      <c r="AM124" s="782"/>
      <c r="AN124" s="782"/>
      <c r="AO124" s="783"/>
      <c r="AP124" s="826" t="s">
        <v>122</v>
      </c>
      <c r="AQ124" s="827"/>
      <c r="AR124" s="827"/>
      <c r="AS124" s="827"/>
      <c r="AT124" s="828"/>
      <c r="AU124" s="829" t="s">
        <v>453</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4.4000000000000004</v>
      </c>
      <c r="BR124" s="833"/>
      <c r="BS124" s="833"/>
      <c r="BT124" s="833"/>
      <c r="BU124" s="833"/>
      <c r="BV124" s="833" t="s">
        <v>122</v>
      </c>
      <c r="BW124" s="833"/>
      <c r="BX124" s="833"/>
      <c r="BY124" s="833"/>
      <c r="BZ124" s="833"/>
      <c r="CA124" s="833" t="s">
        <v>122</v>
      </c>
      <c r="CB124" s="833"/>
      <c r="CC124" s="833"/>
      <c r="CD124" s="833"/>
      <c r="CE124" s="833"/>
      <c r="CF124" s="728"/>
      <c r="CG124" s="729"/>
      <c r="CH124" s="729"/>
      <c r="CI124" s="729"/>
      <c r="CJ124" s="864"/>
      <c r="CK124" s="872"/>
      <c r="CL124" s="872"/>
      <c r="CM124" s="872"/>
      <c r="CN124" s="872"/>
      <c r="CO124" s="873"/>
      <c r="CP124" s="837" t="s">
        <v>454</v>
      </c>
      <c r="CQ124" s="838"/>
      <c r="CR124" s="838"/>
      <c r="CS124" s="838"/>
      <c r="CT124" s="838"/>
      <c r="CU124" s="838"/>
      <c r="CV124" s="838"/>
      <c r="CW124" s="838"/>
      <c r="CX124" s="838"/>
      <c r="CY124" s="838"/>
      <c r="CZ124" s="838"/>
      <c r="DA124" s="838"/>
      <c r="DB124" s="838"/>
      <c r="DC124" s="838"/>
      <c r="DD124" s="838"/>
      <c r="DE124" s="838"/>
      <c r="DF124" s="839"/>
      <c r="DG124" s="765" t="s">
        <v>122</v>
      </c>
      <c r="DH124" s="766"/>
      <c r="DI124" s="766"/>
      <c r="DJ124" s="766"/>
      <c r="DK124" s="767"/>
      <c r="DL124" s="768" t="s">
        <v>122</v>
      </c>
      <c r="DM124" s="766"/>
      <c r="DN124" s="766"/>
      <c r="DO124" s="766"/>
      <c r="DP124" s="767"/>
      <c r="DQ124" s="768" t="s">
        <v>122</v>
      </c>
      <c r="DR124" s="766"/>
      <c r="DS124" s="766"/>
      <c r="DT124" s="766"/>
      <c r="DU124" s="767"/>
      <c r="DV124" s="850" t="s">
        <v>122</v>
      </c>
      <c r="DW124" s="851"/>
      <c r="DX124" s="851"/>
      <c r="DY124" s="851"/>
      <c r="DZ124" s="852"/>
    </row>
    <row r="125" spans="1:130" s="218" customFormat="1" ht="26.25" customHeight="1" x14ac:dyDescent="0.2">
      <c r="A125" s="822"/>
      <c r="B125" s="823"/>
      <c r="C125" s="817" t="s">
        <v>443</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122</v>
      </c>
      <c r="AB125" s="782"/>
      <c r="AC125" s="782"/>
      <c r="AD125" s="782"/>
      <c r="AE125" s="783"/>
      <c r="AF125" s="784" t="s">
        <v>122</v>
      </c>
      <c r="AG125" s="782"/>
      <c r="AH125" s="782"/>
      <c r="AI125" s="782"/>
      <c r="AJ125" s="783"/>
      <c r="AK125" s="784" t="s">
        <v>122</v>
      </c>
      <c r="AL125" s="782"/>
      <c r="AM125" s="782"/>
      <c r="AN125" s="782"/>
      <c r="AO125" s="783"/>
      <c r="AP125" s="826" t="s">
        <v>122</v>
      </c>
      <c r="AQ125" s="827"/>
      <c r="AR125" s="827"/>
      <c r="AS125" s="827"/>
      <c r="AT125" s="82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3" t="s">
        <v>455</v>
      </c>
      <c r="CL125" s="854"/>
      <c r="CM125" s="854"/>
      <c r="CN125" s="854"/>
      <c r="CO125" s="855"/>
      <c r="CP125" s="862" t="s">
        <v>456</v>
      </c>
      <c r="CQ125" s="810"/>
      <c r="CR125" s="810"/>
      <c r="CS125" s="810"/>
      <c r="CT125" s="810"/>
      <c r="CU125" s="810"/>
      <c r="CV125" s="810"/>
      <c r="CW125" s="810"/>
      <c r="CX125" s="810"/>
      <c r="CY125" s="810"/>
      <c r="CZ125" s="810"/>
      <c r="DA125" s="810"/>
      <c r="DB125" s="810"/>
      <c r="DC125" s="810"/>
      <c r="DD125" s="810"/>
      <c r="DE125" s="810"/>
      <c r="DF125" s="811"/>
      <c r="DG125" s="863" t="s">
        <v>122</v>
      </c>
      <c r="DH125" s="844"/>
      <c r="DI125" s="844"/>
      <c r="DJ125" s="844"/>
      <c r="DK125" s="844"/>
      <c r="DL125" s="844" t="s">
        <v>122</v>
      </c>
      <c r="DM125" s="844"/>
      <c r="DN125" s="844"/>
      <c r="DO125" s="844"/>
      <c r="DP125" s="844"/>
      <c r="DQ125" s="844" t="s">
        <v>122</v>
      </c>
      <c r="DR125" s="844"/>
      <c r="DS125" s="844"/>
      <c r="DT125" s="844"/>
      <c r="DU125" s="844"/>
      <c r="DV125" s="845" t="s">
        <v>122</v>
      </c>
      <c r="DW125" s="845"/>
      <c r="DX125" s="845"/>
      <c r="DY125" s="845"/>
      <c r="DZ125" s="846"/>
    </row>
    <row r="126" spans="1:130" s="218" customFormat="1" ht="26.25" customHeight="1" thickBot="1" x14ac:dyDescent="0.25">
      <c r="A126" s="822"/>
      <c r="B126" s="823"/>
      <c r="C126" s="817" t="s">
        <v>445</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v>2137</v>
      </c>
      <c r="AB126" s="782"/>
      <c r="AC126" s="782"/>
      <c r="AD126" s="782"/>
      <c r="AE126" s="783"/>
      <c r="AF126" s="784">
        <v>1329</v>
      </c>
      <c r="AG126" s="782"/>
      <c r="AH126" s="782"/>
      <c r="AI126" s="782"/>
      <c r="AJ126" s="783"/>
      <c r="AK126" s="784">
        <v>1043</v>
      </c>
      <c r="AL126" s="782"/>
      <c r="AM126" s="782"/>
      <c r="AN126" s="782"/>
      <c r="AO126" s="783"/>
      <c r="AP126" s="826">
        <v>0</v>
      </c>
      <c r="AQ126" s="827"/>
      <c r="AR126" s="827"/>
      <c r="AS126" s="827"/>
      <c r="AT126" s="82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6"/>
      <c r="CL126" s="857"/>
      <c r="CM126" s="857"/>
      <c r="CN126" s="857"/>
      <c r="CO126" s="858"/>
      <c r="CP126" s="817" t="s">
        <v>457</v>
      </c>
      <c r="CQ126" s="754"/>
      <c r="CR126" s="754"/>
      <c r="CS126" s="754"/>
      <c r="CT126" s="754"/>
      <c r="CU126" s="754"/>
      <c r="CV126" s="754"/>
      <c r="CW126" s="754"/>
      <c r="CX126" s="754"/>
      <c r="CY126" s="754"/>
      <c r="CZ126" s="754"/>
      <c r="DA126" s="754"/>
      <c r="DB126" s="754"/>
      <c r="DC126" s="754"/>
      <c r="DD126" s="754"/>
      <c r="DE126" s="754"/>
      <c r="DF126" s="755"/>
      <c r="DG126" s="818" t="s">
        <v>122</v>
      </c>
      <c r="DH126" s="819"/>
      <c r="DI126" s="819"/>
      <c r="DJ126" s="819"/>
      <c r="DK126" s="819"/>
      <c r="DL126" s="819" t="s">
        <v>122</v>
      </c>
      <c r="DM126" s="819"/>
      <c r="DN126" s="819"/>
      <c r="DO126" s="819"/>
      <c r="DP126" s="819"/>
      <c r="DQ126" s="819">
        <v>112937</v>
      </c>
      <c r="DR126" s="819"/>
      <c r="DS126" s="819"/>
      <c r="DT126" s="819"/>
      <c r="DU126" s="819"/>
      <c r="DV126" s="796">
        <v>0.5</v>
      </c>
      <c r="DW126" s="796"/>
      <c r="DX126" s="796"/>
      <c r="DY126" s="796"/>
      <c r="DZ126" s="797"/>
    </row>
    <row r="127" spans="1:130" s="218" customFormat="1" ht="26.25" customHeight="1" x14ac:dyDescent="0.2">
      <c r="A127" s="824"/>
      <c r="B127" s="825"/>
      <c r="C127" s="840" t="s">
        <v>458</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t="s">
        <v>122</v>
      </c>
      <c r="AB127" s="782"/>
      <c r="AC127" s="782"/>
      <c r="AD127" s="782"/>
      <c r="AE127" s="783"/>
      <c r="AF127" s="784" t="s">
        <v>122</v>
      </c>
      <c r="AG127" s="782"/>
      <c r="AH127" s="782"/>
      <c r="AI127" s="782"/>
      <c r="AJ127" s="783"/>
      <c r="AK127" s="784" t="s">
        <v>122</v>
      </c>
      <c r="AL127" s="782"/>
      <c r="AM127" s="782"/>
      <c r="AN127" s="782"/>
      <c r="AO127" s="783"/>
      <c r="AP127" s="826" t="s">
        <v>122</v>
      </c>
      <c r="AQ127" s="827"/>
      <c r="AR127" s="827"/>
      <c r="AS127" s="827"/>
      <c r="AT127" s="828"/>
      <c r="AU127" s="220"/>
      <c r="AV127" s="220"/>
      <c r="AW127" s="220"/>
      <c r="AX127" s="843" t="s">
        <v>459</v>
      </c>
      <c r="AY127" s="814"/>
      <c r="AZ127" s="814"/>
      <c r="BA127" s="814"/>
      <c r="BB127" s="814"/>
      <c r="BC127" s="814"/>
      <c r="BD127" s="814"/>
      <c r="BE127" s="815"/>
      <c r="BF127" s="813" t="s">
        <v>460</v>
      </c>
      <c r="BG127" s="814"/>
      <c r="BH127" s="814"/>
      <c r="BI127" s="814"/>
      <c r="BJ127" s="814"/>
      <c r="BK127" s="814"/>
      <c r="BL127" s="815"/>
      <c r="BM127" s="813" t="s">
        <v>461</v>
      </c>
      <c r="BN127" s="814"/>
      <c r="BO127" s="814"/>
      <c r="BP127" s="814"/>
      <c r="BQ127" s="814"/>
      <c r="BR127" s="814"/>
      <c r="BS127" s="815"/>
      <c r="BT127" s="813" t="s">
        <v>462</v>
      </c>
      <c r="BU127" s="814"/>
      <c r="BV127" s="814"/>
      <c r="BW127" s="814"/>
      <c r="BX127" s="814"/>
      <c r="BY127" s="814"/>
      <c r="BZ127" s="816"/>
      <c r="CA127" s="220"/>
      <c r="CB127" s="220"/>
      <c r="CC127" s="220"/>
      <c r="CD127" s="243"/>
      <c r="CE127" s="243"/>
      <c r="CF127" s="243"/>
      <c r="CG127" s="220"/>
      <c r="CH127" s="220"/>
      <c r="CI127" s="220"/>
      <c r="CJ127" s="242"/>
      <c r="CK127" s="856"/>
      <c r="CL127" s="857"/>
      <c r="CM127" s="857"/>
      <c r="CN127" s="857"/>
      <c r="CO127" s="858"/>
      <c r="CP127" s="817" t="s">
        <v>463</v>
      </c>
      <c r="CQ127" s="754"/>
      <c r="CR127" s="754"/>
      <c r="CS127" s="754"/>
      <c r="CT127" s="754"/>
      <c r="CU127" s="754"/>
      <c r="CV127" s="754"/>
      <c r="CW127" s="754"/>
      <c r="CX127" s="754"/>
      <c r="CY127" s="754"/>
      <c r="CZ127" s="754"/>
      <c r="DA127" s="754"/>
      <c r="DB127" s="754"/>
      <c r="DC127" s="754"/>
      <c r="DD127" s="754"/>
      <c r="DE127" s="754"/>
      <c r="DF127" s="755"/>
      <c r="DG127" s="818" t="s">
        <v>122</v>
      </c>
      <c r="DH127" s="819"/>
      <c r="DI127" s="819"/>
      <c r="DJ127" s="819"/>
      <c r="DK127" s="819"/>
      <c r="DL127" s="819" t="s">
        <v>122</v>
      </c>
      <c r="DM127" s="819"/>
      <c r="DN127" s="819"/>
      <c r="DO127" s="819"/>
      <c r="DP127" s="819"/>
      <c r="DQ127" s="819" t="s">
        <v>122</v>
      </c>
      <c r="DR127" s="819"/>
      <c r="DS127" s="819"/>
      <c r="DT127" s="819"/>
      <c r="DU127" s="819"/>
      <c r="DV127" s="796" t="s">
        <v>122</v>
      </c>
      <c r="DW127" s="796"/>
      <c r="DX127" s="796"/>
      <c r="DY127" s="796"/>
      <c r="DZ127" s="797"/>
    </row>
    <row r="128" spans="1:130" s="218" customFormat="1" ht="26.25" customHeight="1" thickBot="1" x14ac:dyDescent="0.25">
      <c r="A128" s="798" t="s">
        <v>464</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465</v>
      </c>
      <c r="X128" s="800"/>
      <c r="Y128" s="800"/>
      <c r="Z128" s="801"/>
      <c r="AA128" s="802">
        <v>1184906</v>
      </c>
      <c r="AB128" s="803"/>
      <c r="AC128" s="803"/>
      <c r="AD128" s="803"/>
      <c r="AE128" s="804"/>
      <c r="AF128" s="805">
        <v>1240618</v>
      </c>
      <c r="AG128" s="803"/>
      <c r="AH128" s="803"/>
      <c r="AI128" s="803"/>
      <c r="AJ128" s="804"/>
      <c r="AK128" s="805">
        <v>1300795</v>
      </c>
      <c r="AL128" s="803"/>
      <c r="AM128" s="803"/>
      <c r="AN128" s="803"/>
      <c r="AO128" s="804"/>
      <c r="AP128" s="806"/>
      <c r="AQ128" s="807"/>
      <c r="AR128" s="807"/>
      <c r="AS128" s="807"/>
      <c r="AT128" s="808"/>
      <c r="AU128" s="220"/>
      <c r="AV128" s="220"/>
      <c r="AW128" s="220"/>
      <c r="AX128" s="809" t="s">
        <v>466</v>
      </c>
      <c r="AY128" s="810"/>
      <c r="AZ128" s="810"/>
      <c r="BA128" s="810"/>
      <c r="BB128" s="810"/>
      <c r="BC128" s="810"/>
      <c r="BD128" s="810"/>
      <c r="BE128" s="811"/>
      <c r="BF128" s="788" t="s">
        <v>122</v>
      </c>
      <c r="BG128" s="789"/>
      <c r="BH128" s="789"/>
      <c r="BI128" s="789"/>
      <c r="BJ128" s="789"/>
      <c r="BK128" s="789"/>
      <c r="BL128" s="812"/>
      <c r="BM128" s="788">
        <v>11.86</v>
      </c>
      <c r="BN128" s="789"/>
      <c r="BO128" s="789"/>
      <c r="BP128" s="789"/>
      <c r="BQ128" s="789"/>
      <c r="BR128" s="789"/>
      <c r="BS128" s="812"/>
      <c r="BT128" s="788">
        <v>20</v>
      </c>
      <c r="BU128" s="789"/>
      <c r="BV128" s="789"/>
      <c r="BW128" s="789"/>
      <c r="BX128" s="789"/>
      <c r="BY128" s="789"/>
      <c r="BZ128" s="790"/>
      <c r="CA128" s="243"/>
      <c r="CB128" s="243"/>
      <c r="CC128" s="243"/>
      <c r="CD128" s="243"/>
      <c r="CE128" s="243"/>
      <c r="CF128" s="243"/>
      <c r="CG128" s="220"/>
      <c r="CH128" s="220"/>
      <c r="CI128" s="220"/>
      <c r="CJ128" s="242"/>
      <c r="CK128" s="859"/>
      <c r="CL128" s="860"/>
      <c r="CM128" s="860"/>
      <c r="CN128" s="860"/>
      <c r="CO128" s="861"/>
      <c r="CP128" s="791" t="s">
        <v>467</v>
      </c>
      <c r="CQ128" s="732"/>
      <c r="CR128" s="732"/>
      <c r="CS128" s="732"/>
      <c r="CT128" s="732"/>
      <c r="CU128" s="732"/>
      <c r="CV128" s="732"/>
      <c r="CW128" s="732"/>
      <c r="CX128" s="732"/>
      <c r="CY128" s="732"/>
      <c r="CZ128" s="732"/>
      <c r="DA128" s="732"/>
      <c r="DB128" s="732"/>
      <c r="DC128" s="732"/>
      <c r="DD128" s="732"/>
      <c r="DE128" s="732"/>
      <c r="DF128" s="733"/>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2">
      <c r="A129" s="776" t="s">
        <v>102</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468</v>
      </c>
      <c r="X129" s="779"/>
      <c r="Y129" s="779"/>
      <c r="Z129" s="780"/>
      <c r="AA129" s="781">
        <v>27874939</v>
      </c>
      <c r="AB129" s="782"/>
      <c r="AC129" s="782"/>
      <c r="AD129" s="782"/>
      <c r="AE129" s="783"/>
      <c r="AF129" s="784">
        <v>28392345</v>
      </c>
      <c r="AG129" s="782"/>
      <c r="AH129" s="782"/>
      <c r="AI129" s="782"/>
      <c r="AJ129" s="783"/>
      <c r="AK129" s="784">
        <v>28845194</v>
      </c>
      <c r="AL129" s="782"/>
      <c r="AM129" s="782"/>
      <c r="AN129" s="782"/>
      <c r="AO129" s="783"/>
      <c r="AP129" s="785"/>
      <c r="AQ129" s="786"/>
      <c r="AR129" s="786"/>
      <c r="AS129" s="786"/>
      <c r="AT129" s="787"/>
      <c r="AU129" s="221"/>
      <c r="AV129" s="221"/>
      <c r="AW129" s="221"/>
      <c r="AX129" s="753" t="s">
        <v>469</v>
      </c>
      <c r="AY129" s="754"/>
      <c r="AZ129" s="754"/>
      <c r="BA129" s="754"/>
      <c r="BB129" s="754"/>
      <c r="BC129" s="754"/>
      <c r="BD129" s="754"/>
      <c r="BE129" s="755"/>
      <c r="BF129" s="772" t="s">
        <v>122</v>
      </c>
      <c r="BG129" s="773"/>
      <c r="BH129" s="773"/>
      <c r="BI129" s="773"/>
      <c r="BJ129" s="773"/>
      <c r="BK129" s="773"/>
      <c r="BL129" s="774"/>
      <c r="BM129" s="772">
        <v>16.86</v>
      </c>
      <c r="BN129" s="773"/>
      <c r="BO129" s="773"/>
      <c r="BP129" s="773"/>
      <c r="BQ129" s="773"/>
      <c r="BR129" s="773"/>
      <c r="BS129" s="774"/>
      <c r="BT129" s="772">
        <v>30</v>
      </c>
      <c r="BU129" s="773"/>
      <c r="BV129" s="773"/>
      <c r="BW129" s="773"/>
      <c r="BX129" s="773"/>
      <c r="BY129" s="773"/>
      <c r="BZ129" s="775"/>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6" t="s">
        <v>470</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471</v>
      </c>
      <c r="X130" s="779"/>
      <c r="Y130" s="779"/>
      <c r="Z130" s="780"/>
      <c r="AA130" s="781">
        <v>4082103</v>
      </c>
      <c r="AB130" s="782"/>
      <c r="AC130" s="782"/>
      <c r="AD130" s="782"/>
      <c r="AE130" s="783"/>
      <c r="AF130" s="784">
        <v>4018088</v>
      </c>
      <c r="AG130" s="782"/>
      <c r="AH130" s="782"/>
      <c r="AI130" s="782"/>
      <c r="AJ130" s="783"/>
      <c r="AK130" s="784">
        <v>3965964</v>
      </c>
      <c r="AL130" s="782"/>
      <c r="AM130" s="782"/>
      <c r="AN130" s="782"/>
      <c r="AO130" s="783"/>
      <c r="AP130" s="785"/>
      <c r="AQ130" s="786"/>
      <c r="AR130" s="786"/>
      <c r="AS130" s="786"/>
      <c r="AT130" s="787"/>
      <c r="AU130" s="221"/>
      <c r="AV130" s="221"/>
      <c r="AW130" s="221"/>
      <c r="AX130" s="753" t="s">
        <v>472</v>
      </c>
      <c r="AY130" s="754"/>
      <c r="AZ130" s="754"/>
      <c r="BA130" s="754"/>
      <c r="BB130" s="754"/>
      <c r="BC130" s="754"/>
      <c r="BD130" s="754"/>
      <c r="BE130" s="755"/>
      <c r="BF130" s="756">
        <v>3.1</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473</v>
      </c>
      <c r="X131" s="763"/>
      <c r="Y131" s="763"/>
      <c r="Z131" s="764"/>
      <c r="AA131" s="765">
        <v>23792836</v>
      </c>
      <c r="AB131" s="766"/>
      <c r="AC131" s="766"/>
      <c r="AD131" s="766"/>
      <c r="AE131" s="767"/>
      <c r="AF131" s="768">
        <v>24374257</v>
      </c>
      <c r="AG131" s="766"/>
      <c r="AH131" s="766"/>
      <c r="AI131" s="766"/>
      <c r="AJ131" s="767"/>
      <c r="AK131" s="768">
        <v>24879230</v>
      </c>
      <c r="AL131" s="766"/>
      <c r="AM131" s="766"/>
      <c r="AN131" s="766"/>
      <c r="AO131" s="767"/>
      <c r="AP131" s="769"/>
      <c r="AQ131" s="770"/>
      <c r="AR131" s="770"/>
      <c r="AS131" s="770"/>
      <c r="AT131" s="771"/>
      <c r="AU131" s="221"/>
      <c r="AV131" s="221"/>
      <c r="AW131" s="221"/>
      <c r="AX131" s="731" t="s">
        <v>474</v>
      </c>
      <c r="AY131" s="732"/>
      <c r="AZ131" s="732"/>
      <c r="BA131" s="732"/>
      <c r="BB131" s="732"/>
      <c r="BC131" s="732"/>
      <c r="BD131" s="732"/>
      <c r="BE131" s="733"/>
      <c r="BF131" s="734" t="s">
        <v>122</v>
      </c>
      <c r="BG131" s="735"/>
      <c r="BH131" s="735"/>
      <c r="BI131" s="735"/>
      <c r="BJ131" s="735"/>
      <c r="BK131" s="735"/>
      <c r="BL131" s="736"/>
      <c r="BM131" s="734">
        <v>350</v>
      </c>
      <c r="BN131" s="735"/>
      <c r="BO131" s="735"/>
      <c r="BP131" s="735"/>
      <c r="BQ131" s="735"/>
      <c r="BR131" s="735"/>
      <c r="BS131" s="736"/>
      <c r="BT131" s="737"/>
      <c r="BU131" s="738"/>
      <c r="BV131" s="738"/>
      <c r="BW131" s="738"/>
      <c r="BX131" s="738"/>
      <c r="BY131" s="738"/>
      <c r="BZ131" s="73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40" t="s">
        <v>475</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476</v>
      </c>
      <c r="W132" s="744"/>
      <c r="X132" s="744"/>
      <c r="Y132" s="744"/>
      <c r="Z132" s="745"/>
      <c r="AA132" s="746">
        <v>3.0304809829999999</v>
      </c>
      <c r="AB132" s="747"/>
      <c r="AC132" s="747"/>
      <c r="AD132" s="747"/>
      <c r="AE132" s="748"/>
      <c r="AF132" s="749">
        <v>2.9725898690000001</v>
      </c>
      <c r="AG132" s="747"/>
      <c r="AH132" s="747"/>
      <c r="AI132" s="747"/>
      <c r="AJ132" s="748"/>
      <c r="AK132" s="749">
        <v>3.470352579</v>
      </c>
      <c r="AL132" s="747"/>
      <c r="AM132" s="747"/>
      <c r="AN132" s="747"/>
      <c r="AO132" s="748"/>
      <c r="AP132" s="750"/>
      <c r="AQ132" s="751"/>
      <c r="AR132" s="751"/>
      <c r="AS132" s="751"/>
      <c r="AT132" s="75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477</v>
      </c>
      <c r="W133" s="723"/>
      <c r="X133" s="723"/>
      <c r="Y133" s="723"/>
      <c r="Z133" s="724"/>
      <c r="AA133" s="725">
        <v>2.2000000000000002</v>
      </c>
      <c r="AB133" s="726"/>
      <c r="AC133" s="726"/>
      <c r="AD133" s="726"/>
      <c r="AE133" s="727"/>
      <c r="AF133" s="725">
        <v>2.7</v>
      </c>
      <c r="AG133" s="726"/>
      <c r="AH133" s="726"/>
      <c r="AI133" s="726"/>
      <c r="AJ133" s="727"/>
      <c r="AK133" s="725">
        <v>3.1</v>
      </c>
      <c r="AL133" s="726"/>
      <c r="AM133" s="726"/>
      <c r="AN133" s="726"/>
      <c r="AO133" s="727"/>
      <c r="AP133" s="728"/>
      <c r="AQ133" s="729"/>
      <c r="AR133" s="729"/>
      <c r="AS133" s="729"/>
      <c r="AT133" s="73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6YgNrcTdAqpbMRprxA0zMSH4lDYP64cO8QA2+GLtiZa/KR0O2mFbQyC5BlWTe3/McZToub1er/YvSdrt8tKnw==" saltValue="7eHPfsOefgQnZF/9obGC4Q==" spinCount="100000" sheet="1" objects="1" scenarios="1" formatRows="0"/>
  <customSheetViews>
    <customSheetView guid="{508F41FD-AF73-4543-875F-C826902A1E8C}" scale="70" fitToPage="1" hiddenRows="1" hiddenColumns="1" topLeftCell="A16">
      <selection activeCell="AK29" sqref="AK29:AO29"/>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VFO0h9d7jjm1FGMBcyejg4MXPmDLyt3/QZjxL6dgOWVxxagERr6ZYov/n3v2DtkteVwIm4ryQ3QJtXzPQkYZA==" saltValue="vIXXgX4YFb38glKUtjbumg==" spinCount="100000" sheet="1" objects="1" scenarios="1"/>
  <dataConsolidate/>
  <customSheetViews>
    <customSheetView guid="{508F41FD-AF73-4543-875F-C826902A1E8C}"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YhhfHyq/BDZN4DZe2sl70+ImRJn4NWka8/qbqz20Zl5t9iNBAuFAhC38+JOTtZdnCcSMsbISxvTnAbcxNoKPQ==" saltValue="y2+8gOszSFhuZ45tGBVKWg==" spinCount="100000" sheet="1" objects="1" scenarios="1"/>
  <dataConsolidate/>
  <customSheetViews>
    <customSheetView guid="{508F41FD-AF73-4543-875F-C826902A1E8C}" showGridLines="0" fitToPage="1" hiddenRows="1" hiddenColumns="1" topLeftCell="A25">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486</v>
      </c>
      <c r="AL9" s="1133"/>
      <c r="AM9" s="1133"/>
      <c r="AN9" s="1134"/>
      <c r="AO9" s="269">
        <v>8421568</v>
      </c>
      <c r="AP9" s="269">
        <v>74710</v>
      </c>
      <c r="AQ9" s="270">
        <v>74190</v>
      </c>
      <c r="AR9" s="271">
        <v>0.7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487</v>
      </c>
      <c r="AL10" s="1133"/>
      <c r="AM10" s="1133"/>
      <c r="AN10" s="1134"/>
      <c r="AO10" s="272">
        <v>4794</v>
      </c>
      <c r="AP10" s="272">
        <v>43</v>
      </c>
      <c r="AQ10" s="273">
        <v>4494</v>
      </c>
      <c r="AR10" s="274">
        <v>-99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488</v>
      </c>
      <c r="AL11" s="1133"/>
      <c r="AM11" s="1133"/>
      <c r="AN11" s="1134"/>
      <c r="AO11" s="272">
        <v>50304</v>
      </c>
      <c r="AP11" s="272">
        <v>446</v>
      </c>
      <c r="AQ11" s="273">
        <v>2274</v>
      </c>
      <c r="AR11" s="274">
        <v>-80.400000000000006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489</v>
      </c>
      <c r="AL12" s="1133"/>
      <c r="AM12" s="1133"/>
      <c r="AN12" s="1134"/>
      <c r="AO12" s="272" t="s">
        <v>490</v>
      </c>
      <c r="AP12" s="272" t="s">
        <v>490</v>
      </c>
      <c r="AQ12" s="273">
        <v>23</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491</v>
      </c>
      <c r="AL13" s="1133"/>
      <c r="AM13" s="1133"/>
      <c r="AN13" s="1134"/>
      <c r="AO13" s="272">
        <v>327890</v>
      </c>
      <c r="AP13" s="272">
        <v>2909</v>
      </c>
      <c r="AQ13" s="273">
        <v>2538</v>
      </c>
      <c r="AR13" s="274">
        <v>14.6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492</v>
      </c>
      <c r="AL14" s="1133"/>
      <c r="AM14" s="1133"/>
      <c r="AN14" s="1134"/>
      <c r="AO14" s="272">
        <v>214427</v>
      </c>
      <c r="AP14" s="272">
        <v>1902</v>
      </c>
      <c r="AQ14" s="273">
        <v>2009</v>
      </c>
      <c r="AR14" s="274">
        <v>-5.3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493</v>
      </c>
      <c r="AL15" s="1136"/>
      <c r="AM15" s="1136"/>
      <c r="AN15" s="1137"/>
      <c r="AO15" s="272">
        <v>-739979</v>
      </c>
      <c r="AP15" s="272">
        <v>-6565</v>
      </c>
      <c r="AQ15" s="273">
        <v>-4396</v>
      </c>
      <c r="AR15" s="274">
        <v>49.3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8279004</v>
      </c>
      <c r="AP16" s="272">
        <v>73445</v>
      </c>
      <c r="AQ16" s="273">
        <v>81133</v>
      </c>
      <c r="AR16" s="274">
        <v>-9.5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498</v>
      </c>
      <c r="AL21" s="1139"/>
      <c r="AM21" s="1139"/>
      <c r="AN21" s="1140"/>
      <c r="AO21" s="285">
        <v>7.05</v>
      </c>
      <c r="AP21" s="286">
        <v>7.09</v>
      </c>
      <c r="AQ21" s="287">
        <v>-0.04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499</v>
      </c>
      <c r="AL22" s="1139"/>
      <c r="AM22" s="1139"/>
      <c r="AN22" s="1140"/>
      <c r="AO22" s="290">
        <v>99</v>
      </c>
      <c r="AP22" s="291">
        <v>99.1</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1" t="s">
        <v>500</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503</v>
      </c>
      <c r="AL32" s="1123"/>
      <c r="AM32" s="1123"/>
      <c r="AN32" s="1124"/>
      <c r="AO32" s="300">
        <v>4940029</v>
      </c>
      <c r="AP32" s="300">
        <v>43824</v>
      </c>
      <c r="AQ32" s="301">
        <v>38069</v>
      </c>
      <c r="AR32" s="302">
        <v>15.1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504</v>
      </c>
      <c r="AL33" s="1123"/>
      <c r="AM33" s="1123"/>
      <c r="AN33" s="1124"/>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505</v>
      </c>
      <c r="AL34" s="1123"/>
      <c r="AM34" s="1123"/>
      <c r="AN34" s="1124"/>
      <c r="AO34" s="300" t="s">
        <v>490</v>
      </c>
      <c r="AP34" s="300" t="s">
        <v>490</v>
      </c>
      <c r="AQ34" s="301" t="s">
        <v>490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506</v>
      </c>
      <c r="AL35" s="1123"/>
      <c r="AM35" s="1123"/>
      <c r="AN35" s="1124"/>
      <c r="AO35" s="300">
        <v>1189084</v>
      </c>
      <c r="AP35" s="300">
        <v>10549</v>
      </c>
      <c r="AQ35" s="301">
        <v>11274</v>
      </c>
      <c r="AR35" s="302">
        <v>-6.4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507</v>
      </c>
      <c r="AL36" s="1123"/>
      <c r="AM36" s="1123"/>
      <c r="AN36" s="1124"/>
      <c r="AO36" s="300" t="s">
        <v>490</v>
      </c>
      <c r="AP36" s="300" t="s">
        <v>490</v>
      </c>
      <c r="AQ36" s="301">
        <v>1710</v>
      </c>
      <c r="AR36" s="302" t="s">
        <v>490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508</v>
      </c>
      <c r="AL37" s="1123"/>
      <c r="AM37" s="1123"/>
      <c r="AN37" s="1124"/>
      <c r="AO37" s="300">
        <v>1043</v>
      </c>
      <c r="AP37" s="300">
        <v>9</v>
      </c>
      <c r="AQ37" s="301">
        <v>731</v>
      </c>
      <c r="AR37" s="302">
        <v>-98.8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509</v>
      </c>
      <c r="AL38" s="1126"/>
      <c r="AM38" s="1126"/>
      <c r="AN38" s="1127"/>
      <c r="AO38" s="303" t="s">
        <v>490</v>
      </c>
      <c r="AP38" s="303" t="s">
        <v>490</v>
      </c>
      <c r="AQ38" s="304">
        <v>1</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510</v>
      </c>
      <c r="AL39" s="1126"/>
      <c r="AM39" s="1126"/>
      <c r="AN39" s="1127"/>
      <c r="AO39" s="300">
        <v>-1300795</v>
      </c>
      <c r="AP39" s="300">
        <v>-11540</v>
      </c>
      <c r="AQ39" s="301">
        <v>-7408</v>
      </c>
      <c r="AR39" s="302">
        <v>55.8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511</v>
      </c>
      <c r="AL40" s="1123"/>
      <c r="AM40" s="1123"/>
      <c r="AN40" s="1124"/>
      <c r="AO40" s="300">
        <v>-3965964</v>
      </c>
      <c r="AP40" s="300">
        <v>-35183</v>
      </c>
      <c r="AQ40" s="301">
        <v>-32910</v>
      </c>
      <c r="AR40" s="302">
        <v>6.9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863397</v>
      </c>
      <c r="AP41" s="300">
        <v>7659</v>
      </c>
      <c r="AQ41" s="301">
        <v>11466</v>
      </c>
      <c r="AR41" s="302">
        <v>-33.200000000000003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481</v>
      </c>
      <c r="AN49" s="1117" t="s">
        <v>514</v>
      </c>
      <c r="AO49" s="1118"/>
      <c r="AP49" s="1118"/>
      <c r="AQ49" s="1118"/>
      <c r="AR49" s="111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7179108</v>
      </c>
      <c r="AN51" s="322">
        <v>60919</v>
      </c>
      <c r="AO51" s="323">
        <v>-31</v>
      </c>
      <c r="AP51" s="324">
        <v>56416</v>
      </c>
      <c r="AQ51" s="325">
        <v>-15</v>
      </c>
      <c r="AR51" s="326">
        <v>-16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3978441</v>
      </c>
      <c r="AN52" s="330">
        <v>33760</v>
      </c>
      <c r="AO52" s="331">
        <v>-50.7</v>
      </c>
      <c r="AP52" s="332">
        <v>32623</v>
      </c>
      <c r="AQ52" s="333">
        <v>-5.5</v>
      </c>
      <c r="AR52" s="334">
        <v>-45.2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5323826</v>
      </c>
      <c r="AN53" s="322">
        <v>45649</v>
      </c>
      <c r="AO53" s="323">
        <v>-25.1</v>
      </c>
      <c r="AP53" s="324">
        <v>49217</v>
      </c>
      <c r="AQ53" s="325">
        <v>-12.8</v>
      </c>
      <c r="AR53" s="326">
        <v>-12.3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3241270</v>
      </c>
      <c r="AN54" s="330">
        <v>27792</v>
      </c>
      <c r="AO54" s="331">
        <v>-17.7</v>
      </c>
      <c r="AP54" s="332">
        <v>27232</v>
      </c>
      <c r="AQ54" s="333">
        <v>-16.5</v>
      </c>
      <c r="AR54" s="334">
        <v>-1.2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5617128</v>
      </c>
      <c r="AN55" s="322">
        <v>48712</v>
      </c>
      <c r="AO55" s="323">
        <v>6.7</v>
      </c>
      <c r="AP55" s="324">
        <v>49211</v>
      </c>
      <c r="AQ55" s="325">
        <v>0</v>
      </c>
      <c r="AR55" s="326">
        <v>6.7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2756994</v>
      </c>
      <c r="AN56" s="330">
        <v>23909</v>
      </c>
      <c r="AO56" s="331">
        <v>-14</v>
      </c>
      <c r="AP56" s="332">
        <v>28367</v>
      </c>
      <c r="AQ56" s="333">
        <v>4.2</v>
      </c>
      <c r="AR56" s="334">
        <v>-18.2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8630482</v>
      </c>
      <c r="AN57" s="322">
        <v>75660</v>
      </c>
      <c r="AO57" s="323">
        <v>55.3</v>
      </c>
      <c r="AP57" s="324">
        <v>51738</v>
      </c>
      <c r="AQ57" s="325">
        <v>5.0999999999999996</v>
      </c>
      <c r="AR57" s="326">
        <v>50.2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4946241</v>
      </c>
      <c r="AN58" s="330">
        <v>43361</v>
      </c>
      <c r="AO58" s="331">
        <v>81.400000000000006</v>
      </c>
      <c r="AP58" s="332">
        <v>30360</v>
      </c>
      <c r="AQ58" s="333">
        <v>7</v>
      </c>
      <c r="AR58" s="334">
        <v>74.400000000000006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7582102</v>
      </c>
      <c r="AN59" s="322">
        <v>67263</v>
      </c>
      <c r="AO59" s="323">
        <v>-11.1</v>
      </c>
      <c r="AP59" s="324">
        <v>67158</v>
      </c>
      <c r="AQ59" s="325">
        <v>29.8</v>
      </c>
      <c r="AR59" s="326">
        <v>-40.9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5178680</v>
      </c>
      <c r="AN60" s="330">
        <v>45941</v>
      </c>
      <c r="AO60" s="331">
        <v>6</v>
      </c>
      <c r="AP60" s="332">
        <v>42077</v>
      </c>
      <c r="AQ60" s="333">
        <v>38.6</v>
      </c>
      <c r="AR60" s="334">
        <v>-32.6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6866529</v>
      </c>
      <c r="AN61" s="337">
        <v>59641</v>
      </c>
      <c r="AO61" s="338">
        <v>-1</v>
      </c>
      <c r="AP61" s="339">
        <v>54748</v>
      </c>
      <c r="AQ61" s="340">
        <v>1.4</v>
      </c>
      <c r="AR61" s="326">
        <v>-2.4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4020325</v>
      </c>
      <c r="AN62" s="330">
        <v>34953</v>
      </c>
      <c r="AO62" s="331">
        <v>1</v>
      </c>
      <c r="AP62" s="332">
        <v>32132</v>
      </c>
      <c r="AQ62" s="333">
        <v>5.6</v>
      </c>
      <c r="AR62" s="334">
        <v>-4.5999999999999996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6dyIfZOQASRo3PiBYl/LkOzsAnVMIciA8mPy4iLxEzIVZOVzIjuKw/jwYFAzMGrP0jlgA5qLf5Xu9DoAEzcV8g==" saltValue="VFV/YicFmotopWRJ899ihQ==" spinCount="100000" sheet="1" objects="1" scenarios="1"/>
  <customSheetViews>
    <customSheetView guid="{508F41FD-AF73-4543-875F-C826902A1E8C}"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0" spans="125:125" ht="13.5" hidden="1" customHeight="1" x14ac:dyDescent="0.2"/>
    <row r="121" spans="125:125" ht="13.5" hidden="1" customHeight="1" x14ac:dyDescent="0.2">
      <c r="DU121" s="247"/>
    </row>
  </sheetData>
  <sheetProtection algorithmName="SHA-512" hashValue="w304kA95RrD9yIzj/A9GV67Os7u3PuoTiS2OcNYV+FcvXXsV8GEMfc/SsZbFMMUiURvLojkq2MicH6wmuO7Rjw==" saltValue="vl16ao2nwd8ekn8TNFwnPQ==" spinCount="100000" sheet="1" objects="1" scenarios="1"/>
  <dataConsolidate/>
  <customSheetViews>
    <customSheetView guid="{508F41FD-AF73-4543-875F-C826902A1E8C}" showGridLines="0" fitToPage="1" hiddenRows="1" hiddenColumns="1" topLeftCell="A9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W4v4Qn3KJvv9BX5fv1MhdWHx2usAPzqVzKaYyIfU+N1y77Raj0npU6Ya09pxWl+L5n32wpAfghgjrhb4EXQXyA==" saltValue="TGf237fnwnuMdaD1KwIZlA==" spinCount="100000" sheet="1" objects="1" scenarios="1"/>
  <dataConsolidate/>
  <customSheetViews>
    <customSheetView guid="{508F41FD-AF73-4543-875F-C826902A1E8C}" showGridLines="0" fitToPage="1" hiddenRows="1" hiddenColumns="1" topLeftCell="A19">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41" t="s">
        <v>3</v>
      </c>
      <c r="D47" s="1141"/>
      <c r="E47" s="1142"/>
      <c r="F47" s="11">
        <v>8.15</v>
      </c>
      <c r="G47" s="12">
        <v>6.15</v>
      </c>
      <c r="H47" s="12">
        <v>4.97</v>
      </c>
      <c r="I47" s="12">
        <v>5.66</v>
      </c>
      <c r="J47" s="13">
        <v>5.66</v>
      </c>
    </row>
    <row r="48" spans="2:10" ht="57.75" customHeight="1" x14ac:dyDescent="0.2">
      <c r="B48" s="14"/>
      <c r="C48" s="1143" t="s">
        <v>4</v>
      </c>
      <c r="D48" s="1143"/>
      <c r="E48" s="1144"/>
      <c r="F48" s="15">
        <v>3.25</v>
      </c>
      <c r="G48" s="16">
        <v>3.45</v>
      </c>
      <c r="H48" s="16">
        <v>3.84</v>
      </c>
      <c r="I48" s="16">
        <v>3.32</v>
      </c>
      <c r="J48" s="17">
        <v>3.39</v>
      </c>
    </row>
    <row r="49" spans="2:10" ht="57.75" customHeight="1" thickBot="1" x14ac:dyDescent="0.25">
      <c r="B49" s="18"/>
      <c r="C49" s="1145" t="s">
        <v>5</v>
      </c>
      <c r="D49" s="1145"/>
      <c r="E49" s="1146"/>
      <c r="F49" s="19" t="s">
        <v>533</v>
      </c>
      <c r="G49" s="20" t="s">
        <v>534</v>
      </c>
      <c r="H49" s="20" t="s">
        <v>535</v>
      </c>
      <c r="I49" s="20">
        <v>0.32</v>
      </c>
      <c r="J49" s="21">
        <v>0.21</v>
      </c>
    </row>
    <row r="50" spans="2:10" ht="13.2" x14ac:dyDescent="0.2"/>
  </sheetData>
  <sheetProtection algorithmName="SHA-512" hashValue="y5HYcYgNzkvNkKZtPJjuZouyaV9BvsmQiV2RPN6nUMiujSpMjasjWutYqC+GOfuIQN6oPKBG7+LHXEDzAzKQ1g==" saltValue="rJYYmihl2mWy3xLI04nzhQ==" spinCount="100000" sheet="1" objects="1" scenarios="1"/>
  <customSheetViews>
    <customSheetView guid="{508F41FD-AF73-4543-875F-C826902A1E8C}"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2026-03-18T05:42:56Z</cp:lastPrinted>
  <dcterms:created xsi:type="dcterms:W3CDTF">2026-02-23T08:49:44Z</dcterms:created>
  <dcterms:modified xsi:type="dcterms:W3CDTF">2026-03-24T02:20:44Z</dcterms:modified>
  <cp:category/>
</cp:coreProperties>
</file>