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上下水共通\100_通知関係\2021\00共通\20220113公営企業に係る経営分析表（令和２年度決算）の分析等について\05新居浜市\"/>
    </mc:Choice>
  </mc:AlternateContent>
  <workbookProtection workbookAlgorithmName="SHA-512" workbookHashValue="a/NqNVOS8eY7runNlbrAYXCHnyalFKlzkl0GmPbywrdwV+FO4npv7c6tpfgOGsW9A8gJGDo0qxk4C3eKvCY6/g==" workbookSaltValue="vhkO8QHbu38lDpHx1xd2l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<sst xmlns="http://schemas.openxmlformats.org/spreadsheetml/2006/main" count="262" uniqueCount="110">
  <si>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</si>
  <si>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</si>
  <si>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</si>
  <si>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</si>
  <si>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</si>
  <si>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</si>
  <si>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</si>
  <si>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</si>
  <si>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</si>
  <si>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</si>
  <si>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</si>
  <si>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</si>
  <si>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</si>
  <si>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</si>
  <si>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</si>
  <si>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</si>
  <si>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</si>
  <si>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</si>
  <si>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</si>
  <si>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</si>
  <si>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</si>
  <si>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</si>
  <si>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</si>
  <si>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</si>
  <si>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</si>
  <si>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</si>
  <si>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</si>
  <si>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</si>
  <si>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</si>
  <si>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</si>
  <si>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</si>
  <si>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</si>
  <si>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</si>
  <si>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</si>
  <si>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</si>
  <si>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</si>
  <si>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</si>
  <si>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</si>
  <si>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</si>
  <si>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</si>
  <si>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</si>
  <si>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</si>
  <si>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</si>
  <si>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</si>
  <si>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</si>
  <si>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</si>
  <si>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</si>
  <si>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</si>
  <si>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</si>
  <si>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</si>
  <si>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</si>
  <si>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</si>
  <si>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</si>
  <si>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</si>
  <si>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</si>
  <si>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</si>
  <si>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</si>
  <si>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</si>
  <si>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</si>
  <si>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</si>
  <si>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</si>
  <si>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</si>
  <si>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</si>
  <si>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</si>
  <si>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</si>
  <si>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</si>
  <si>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</si>
  <si>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</si>
  <si>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</si>
  <si>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</si>
  <si>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</si>
  <si>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</si>
  <si>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</si>
  <si>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</si>
  <si>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</si>
  <si>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</si>
  <si>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</si>
  <si>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</si>
  <si>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</si>
  <si>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</si>
  <si>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</si>
  <si>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</si>
  <si>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</si>
  <si>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</si>
  <si>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</si>
  <si>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</si>
  <si>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</si>
  <si>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</si>
  <si>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</si>
  <si>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</si>
  <si>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</si>
  <si>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382051</t>
  </si>
  <si>
    <t>46</t>
  </si>
  <si>
    <t>02</t>
  </si>
  <si>
    <t>0</t>
  </si>
  <si>
    <t>000</t>
  </si>
  <si>
    <t>愛媛県　新居浜市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</si>
  <si>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</si>
  <si>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</si>
  <si>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</si>
  <si>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</si>
  <si>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</si>
  <si>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</si>
  <si>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</si>
  <si>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</si>
  <si>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</si>
  <si>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</si>
  <si>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令和２年度決算における経常収支比率は昨年度を下回ったものの類似団体平均を上回り125.01となっている。　　　　　　　　　　　　　　　　　　　　　　　　　　　ここ数年は、減価償却費の増加や台風等による濁度上昇のための送水停止による収益の減少等により、送水停止の日数が多い年にはこの比率が低下している。現時点で100％を下回ることはないが、断水が長期に渡れば大幅な給水収益の減少となることも考えられるため、今後も更新・耐震化を継続的に進めていくための財源を確保していくためには引き続き経営努力が必要である。　　　　　　　　　　　　　　　　　　　　　　　　　　　　　　　　　　　　　　　　　　　　　料金回収率については類似団体平均を上回り100％超の水準を維持していることから、給水に係る費用は給水収益で賄われている。また、流動比率については類団平均と比較して大幅に上回っており、当面の支払い能力に問題はない。企業債残高対給水収益比率は、類似団体の平均値を下回っているものの、近年残高が増加しているが、令和２年度に引き続き、令和３年度も借入を行わず残高は横ばいとなっている。　　　　　　　　　　　　　　　　　　　　　　　　　　　　　　　　　　　　　　　　　　　　　　　　　　　　　　　　　　　　　　　　　　　　　　　　　　　　　　　　　　　　　　施設利用率、契約率についても類似団体を上回り、施設の運用についても配水能力の9割前後と高い利用率を維持し、効率的な施設の稼働状況であるといえる。                                                                                                                                　　　これらのことから本事業については、施設稼働や料金回収について効率的な運営を行い、料金を維持しつつ一定の収益を確保できているため、今後も経営戦略の見直しを行いながら経営基盤の強化に努めていく。</t>
    <rPh sb="1" eb="3">
      <t>レイワ</t>
    </rPh>
    <rPh sb="5" eb="6">
      <t>ド</t>
    </rPh>
    <rPh sb="6" eb="8">
      <t>ケッサン</t>
    </rPh>
    <rPh sb="12" eb="14">
      <t>ケイジョウ</t>
    </rPh>
    <rPh sb="14" eb="16">
      <t>シュウシ</t>
    </rPh>
    <rPh sb="16" eb="18">
      <t>ヒリツ</t>
    </rPh>
    <rPh sb="19" eb="22">
      <t>サクネンド</t>
    </rPh>
    <rPh sb="23" eb="25">
      <t>シタマワ</t>
    </rPh>
    <rPh sb="30" eb="32">
      <t>ルイジ</t>
    </rPh>
    <rPh sb="32" eb="34">
      <t>ダンタイ</t>
    </rPh>
    <rPh sb="34" eb="36">
      <t>ヘイキン</t>
    </rPh>
    <rPh sb="37" eb="39">
      <t>ウワマワ</t>
    </rPh>
    <rPh sb="82" eb="84">
      <t>スウネン</t>
    </rPh>
    <rPh sb="86" eb="88">
      <t>ゲンカ</t>
    </rPh>
    <rPh sb="88" eb="90">
      <t>ショウキャク</t>
    </rPh>
    <rPh sb="92" eb="93">
      <t>ゾウ</t>
    </rPh>
    <rPh sb="93" eb="94">
      <t>カ</t>
    </rPh>
    <rPh sb="95" eb="97">
      <t>タイフウ</t>
    </rPh>
    <rPh sb="97" eb="98">
      <t>トウ</t>
    </rPh>
    <rPh sb="101" eb="103">
      <t>ダクド</t>
    </rPh>
    <rPh sb="103" eb="105">
      <t>ジョウショウ</t>
    </rPh>
    <rPh sb="109" eb="111">
      <t>ソウスイ</t>
    </rPh>
    <rPh sb="111" eb="113">
      <t>テイシ</t>
    </rPh>
    <rPh sb="116" eb="118">
      <t>シュウエキ</t>
    </rPh>
    <rPh sb="119" eb="121">
      <t>ゲンショウ</t>
    </rPh>
    <rPh sb="121" eb="122">
      <t>トウ</t>
    </rPh>
    <rPh sb="126" eb="128">
      <t>ソウスイ</t>
    </rPh>
    <rPh sb="128" eb="130">
      <t>テイシ</t>
    </rPh>
    <rPh sb="131" eb="133">
      <t>ニッスウ</t>
    </rPh>
    <rPh sb="134" eb="135">
      <t>オオ</t>
    </rPh>
    <rPh sb="136" eb="137">
      <t>トシ</t>
    </rPh>
    <rPh sb="141" eb="143">
      <t>ヒリツ</t>
    </rPh>
    <rPh sb="144" eb="146">
      <t>テイカ</t>
    </rPh>
    <rPh sb="151" eb="154">
      <t>ゲンジテン</t>
    </rPh>
    <rPh sb="160" eb="162">
      <t>シタマワ</t>
    </rPh>
    <rPh sb="170" eb="172">
      <t>ダンスイ</t>
    </rPh>
    <rPh sb="173" eb="175">
      <t>チョウキ</t>
    </rPh>
    <rPh sb="176" eb="177">
      <t>ワタ</t>
    </rPh>
    <rPh sb="179" eb="181">
      <t>オオハバ</t>
    </rPh>
    <rPh sb="182" eb="184">
      <t>キュウスイ</t>
    </rPh>
    <rPh sb="184" eb="186">
      <t>シュウエキ</t>
    </rPh>
    <rPh sb="187" eb="189">
      <t>ゲンショウ</t>
    </rPh>
    <rPh sb="195" eb="196">
      <t>カンガ</t>
    </rPh>
    <rPh sb="203" eb="205">
      <t>コンゴ</t>
    </rPh>
    <rPh sb="206" eb="208">
      <t>コウシン</t>
    </rPh>
    <rPh sb="209" eb="212">
      <t>タイシンカ</t>
    </rPh>
    <rPh sb="213" eb="216">
      <t>ケイゾクテキ</t>
    </rPh>
    <rPh sb="217" eb="218">
      <t>スス</t>
    </rPh>
    <rPh sb="225" eb="227">
      <t>ザイゲン</t>
    </rPh>
    <rPh sb="228" eb="230">
      <t>カクホ</t>
    </rPh>
    <rPh sb="238" eb="239">
      <t>ヒ</t>
    </rPh>
    <rPh sb="240" eb="241">
      <t>ツヅ</t>
    </rPh>
    <rPh sb="242" eb="244">
      <t>ケイエイ</t>
    </rPh>
    <rPh sb="244" eb="246">
      <t>ドリョク</t>
    </rPh>
    <rPh sb="247" eb="249">
      <t>ヒツヨウ</t>
    </rPh>
    <rPh sb="361" eb="363">
      <t>リュウドウ</t>
    </rPh>
    <rPh sb="363" eb="365">
      <t>ヒリツ</t>
    </rPh>
    <rPh sb="370" eb="371">
      <t>ルイ</t>
    </rPh>
    <rPh sb="371" eb="372">
      <t>ダン</t>
    </rPh>
    <rPh sb="372" eb="374">
      <t>ヘイキン</t>
    </rPh>
    <rPh sb="375" eb="377">
      <t>ヒカク</t>
    </rPh>
    <rPh sb="379" eb="381">
      <t>オオハバ</t>
    </rPh>
    <rPh sb="382" eb="384">
      <t>ウワマワ</t>
    </rPh>
    <rPh sb="389" eb="391">
      <t>トウメン</t>
    </rPh>
    <rPh sb="392" eb="394">
      <t>シハラ</t>
    </rPh>
    <rPh sb="395" eb="397">
      <t>ノウリョク</t>
    </rPh>
    <rPh sb="398" eb="400">
      <t>モンダイ</t>
    </rPh>
    <rPh sb="404" eb="406">
      <t>キギョウ</t>
    </rPh>
    <rPh sb="406" eb="407">
      <t>サイ</t>
    </rPh>
    <rPh sb="407" eb="408">
      <t>ザン</t>
    </rPh>
    <rPh sb="408" eb="409">
      <t>タカ</t>
    </rPh>
    <rPh sb="409" eb="410">
      <t>タイ</t>
    </rPh>
    <rPh sb="410" eb="412">
      <t>キュウスイ</t>
    </rPh>
    <rPh sb="412" eb="414">
      <t>シュウエキ</t>
    </rPh>
    <rPh sb="414" eb="416">
      <t>ヒリツ</t>
    </rPh>
    <rPh sb="418" eb="420">
      <t>ルイジ</t>
    </rPh>
    <rPh sb="420" eb="422">
      <t>ダンタイ</t>
    </rPh>
    <rPh sb="423" eb="426">
      <t>ヘイキンチ</t>
    </rPh>
    <rPh sb="427" eb="429">
      <t>シタマワ</t>
    </rPh>
    <rPh sb="437" eb="439">
      <t>キンネン</t>
    </rPh>
    <rPh sb="439" eb="441">
      <t>ザンダカ</t>
    </rPh>
    <rPh sb="442" eb="444">
      <t>ゾウカ</t>
    </rPh>
    <rPh sb="450" eb="452">
      <t>レイワ</t>
    </rPh>
    <rPh sb="453" eb="455">
      <t>ネンド</t>
    </rPh>
    <rPh sb="456" eb="457">
      <t>ヒ</t>
    </rPh>
    <rPh sb="458" eb="459">
      <t>ツヅ</t>
    </rPh>
    <rPh sb="461" eb="463">
      <t>レイワ</t>
    </rPh>
    <rPh sb="464" eb="466">
      <t>ネンド</t>
    </rPh>
    <rPh sb="467" eb="469">
      <t>カリイレ</t>
    </rPh>
    <rPh sb="470" eb="471">
      <t>オコナ</t>
    </rPh>
    <rPh sb="473" eb="475">
      <t>ザンダカ</t>
    </rPh>
    <rPh sb="476" eb="477">
      <t>ヨコ</t>
    </rPh>
    <rPh sb="572" eb="574">
      <t>シセツ</t>
    </rPh>
    <rPh sb="574" eb="577">
      <t>リヨウリツ</t>
    </rPh>
    <rPh sb="578" eb="581">
      <t>ケイヤクリツ</t>
    </rPh>
    <rPh sb="586" eb="588">
      <t>ルイジ</t>
    </rPh>
    <rPh sb="588" eb="590">
      <t>ダンタイ</t>
    </rPh>
    <rPh sb="591" eb="593">
      <t>ウワマワ</t>
    </rPh>
    <rPh sb="595" eb="597">
      <t>シセツ</t>
    </rPh>
    <rPh sb="598" eb="600">
      <t>ウンヨウ</t>
    </rPh>
    <rPh sb="605" eb="607">
      <t>ハイスイ</t>
    </rPh>
    <rPh sb="607" eb="609">
      <t>ノウリョク</t>
    </rPh>
    <rPh sb="611" eb="612">
      <t>ワリ</t>
    </rPh>
    <rPh sb="612" eb="614">
      <t>ゼンゴ</t>
    </rPh>
    <rPh sb="615" eb="616">
      <t>タカ</t>
    </rPh>
    <rPh sb="617" eb="620">
      <t>リヨウリツ</t>
    </rPh>
    <rPh sb="621" eb="623">
      <t>イジ</t>
    </rPh>
    <rPh sb="625" eb="627">
      <t>コウリツ</t>
    </rPh>
    <rPh sb="627" eb="628">
      <t>テキ</t>
    </rPh>
    <rPh sb="629" eb="631">
      <t>シセツ</t>
    </rPh>
    <rPh sb="632" eb="634">
      <t>カドウ</t>
    </rPh>
    <rPh sb="634" eb="636">
      <t>ジョウキョウ</t>
    </rPh>
    <rPh sb="783" eb="784">
      <t>ホン</t>
    </rPh>
    <rPh sb="784" eb="786">
      <t>ジギョウ</t>
    </rPh>
    <rPh sb="792" eb="794">
      <t>シセツ</t>
    </rPh>
    <rPh sb="794" eb="796">
      <t>カドウ</t>
    </rPh>
    <rPh sb="797" eb="799">
      <t>リョウキン</t>
    </rPh>
    <rPh sb="799" eb="801">
      <t>カイシュウ</t>
    </rPh>
    <rPh sb="805" eb="808">
      <t>コウリツテキ</t>
    </rPh>
    <rPh sb="809" eb="811">
      <t>ウンエイ</t>
    </rPh>
    <rPh sb="812" eb="813">
      <t>オコナ</t>
    </rPh>
    <rPh sb="815" eb="817">
      <t>リョウキン</t>
    </rPh>
    <rPh sb="818" eb="820">
      <t>イジ</t>
    </rPh>
    <rPh sb="823" eb="825">
      <t>イッテイ</t>
    </rPh>
    <rPh sb="826" eb="828">
      <t>シュウエキ</t>
    </rPh>
    <rPh sb="829" eb="831">
      <t>カクホ</t>
    </rPh>
    <rPh sb="839" eb="841">
      <t>コンゴ</t>
    </rPh>
    <rPh sb="842" eb="844">
      <t>ケイエイ</t>
    </rPh>
    <rPh sb="844" eb="846">
      <t>センリャク</t>
    </rPh>
    <rPh sb="847" eb="849">
      <t>ミナオ</t>
    </rPh>
    <rPh sb="851" eb="852">
      <t>オコナ</t>
    </rPh>
    <rPh sb="856" eb="858">
      <t>ケイエイ</t>
    </rPh>
    <rPh sb="858" eb="860">
      <t>キバン</t>
    </rPh>
    <rPh sb="861" eb="863">
      <t>キョウカ</t>
    </rPh>
    <rPh sb="864" eb="865">
      <t>ツト</t>
    </rPh>
    <phoneticPr fontId="5"/>
  </si>
  <si>
    <t>　有形固定資産税減価償却率については、令和元年度決算と比較して償却率が低下した。これは、管路の耐震化工事の実施により一定区間の耐震化が完了したことにより新たな資産の計上を行ったことによるもので、令和２年度決算においては、類似団体平均値より低くなり、昨年度と比較すると償却率が低下し耐震化の進捗が見られる。しかしながら、いまだ耐震化の完了しない区間もについては、事業開始から50年以上が経過し、更新・耐震化のさらなる進捗が求められており、アセットマネジメントにより策定を行った経営戦略の投資財政計画により更新・耐震化を進めている。</t>
    <rPh sb="1" eb="3">
      <t>ユウケイ</t>
    </rPh>
    <rPh sb="3" eb="5">
      <t>コテイ</t>
    </rPh>
    <rPh sb="5" eb="8">
      <t>シサンゼイ</t>
    </rPh>
    <rPh sb="8" eb="10">
      <t>ゲンカ</t>
    </rPh>
    <rPh sb="10" eb="12">
      <t>ショウキャク</t>
    </rPh>
    <rPh sb="12" eb="13">
      <t>リツ</t>
    </rPh>
    <rPh sb="19" eb="21">
      <t>レイワ</t>
    </rPh>
    <rPh sb="24" eb="26">
      <t>ケッサン</t>
    </rPh>
    <rPh sb="27" eb="29">
      <t>ヒカク</t>
    </rPh>
    <rPh sb="31" eb="33">
      <t>ショウキャク</t>
    </rPh>
    <rPh sb="33" eb="34">
      <t>リツ</t>
    </rPh>
    <rPh sb="35" eb="37">
      <t>テイカ</t>
    </rPh>
    <rPh sb="44" eb="46">
      <t>カンロ</t>
    </rPh>
    <rPh sb="47" eb="50">
      <t>タイシンカ</t>
    </rPh>
    <rPh sb="50" eb="52">
      <t>コウジ</t>
    </rPh>
    <rPh sb="53" eb="55">
      <t>ジッシ</t>
    </rPh>
    <rPh sb="58" eb="60">
      <t>イッテイ</t>
    </rPh>
    <rPh sb="60" eb="62">
      <t>クカン</t>
    </rPh>
    <rPh sb="63" eb="66">
      <t>タイシンカ</t>
    </rPh>
    <rPh sb="67" eb="69">
      <t>カンリョウ</t>
    </rPh>
    <rPh sb="76" eb="77">
      <t>アラ</t>
    </rPh>
    <rPh sb="79" eb="81">
      <t>シサン</t>
    </rPh>
    <rPh sb="82" eb="84">
      <t>ケイジョウ</t>
    </rPh>
    <rPh sb="85" eb="86">
      <t>オコナ</t>
    </rPh>
    <rPh sb="97" eb="99">
      <t>レイワ</t>
    </rPh>
    <rPh sb="100" eb="102">
      <t>ネンド</t>
    </rPh>
    <rPh sb="102" eb="104">
      <t>ケッサン</t>
    </rPh>
    <rPh sb="110" eb="112">
      <t>ルイジ</t>
    </rPh>
    <rPh sb="112" eb="114">
      <t>ダンタイ</t>
    </rPh>
    <rPh sb="114" eb="117">
      <t>ヘイキンチ</t>
    </rPh>
    <rPh sb="119" eb="120">
      <t>ヒク</t>
    </rPh>
    <rPh sb="124" eb="127">
      <t>サクネンド</t>
    </rPh>
    <rPh sb="128" eb="130">
      <t>ヒカク</t>
    </rPh>
    <rPh sb="133" eb="135">
      <t>ショウキャク</t>
    </rPh>
    <rPh sb="135" eb="136">
      <t>リツ</t>
    </rPh>
    <rPh sb="137" eb="139">
      <t>テイカ</t>
    </rPh>
    <rPh sb="140" eb="143">
      <t>タイシンカ</t>
    </rPh>
    <rPh sb="144" eb="146">
      <t>シンチョク</t>
    </rPh>
    <rPh sb="147" eb="148">
      <t>ミ</t>
    </rPh>
    <rPh sb="162" eb="164">
      <t>タイシン</t>
    </rPh>
    <rPh sb="164" eb="165">
      <t>カ</t>
    </rPh>
    <rPh sb="166" eb="168">
      <t>カンリョウ</t>
    </rPh>
    <rPh sb="171" eb="173">
      <t>クカン</t>
    </rPh>
    <rPh sb="180" eb="182">
      <t>ジギョウ</t>
    </rPh>
    <rPh sb="182" eb="184">
      <t>カイシ</t>
    </rPh>
    <rPh sb="188" eb="191">
      <t>ネンイジョウ</t>
    </rPh>
    <rPh sb="192" eb="194">
      <t>ケイカ</t>
    </rPh>
    <rPh sb="196" eb="198">
      <t>コウシン</t>
    </rPh>
    <rPh sb="199" eb="202">
      <t>タイシンカ</t>
    </rPh>
    <rPh sb="207" eb="209">
      <t>シンチョク</t>
    </rPh>
    <rPh sb="210" eb="211">
      <t>モト</t>
    </rPh>
    <rPh sb="231" eb="233">
      <t>サクテイ</t>
    </rPh>
    <rPh sb="234" eb="235">
      <t>オコナ</t>
    </rPh>
    <rPh sb="237" eb="239">
      <t>ケイエイ</t>
    </rPh>
    <rPh sb="239" eb="241">
      <t>センリャク</t>
    </rPh>
    <rPh sb="242" eb="244">
      <t>トウシ</t>
    </rPh>
    <rPh sb="244" eb="246">
      <t>ザイセイ</t>
    </rPh>
    <rPh sb="246" eb="248">
      <t>ケイカク</t>
    </rPh>
    <rPh sb="251" eb="253">
      <t>コウシン</t>
    </rPh>
    <rPh sb="254" eb="257">
      <t>タイシンカ</t>
    </rPh>
    <rPh sb="258" eb="259">
      <t>スス</t>
    </rPh>
    <phoneticPr fontId="5"/>
  </si>
  <si>
    <t>　経営状況は総じて安定しているが、既存施設が法定耐用年数を経過するなど事業開始から50年以上が経過し老朽化し対策が必要となっている。また、南海トラフ巨大地震等の災害に備え耐震化も必要である。そのことから、耐震・更新計画等の見直しを含め早急に、施設・管路等の更新、耐震化を進めていく。　　                                                                                                                              　　　　　　　　　　　　　　　　　　しかし、こうした更新、耐震化を進めていくには多額の費用が必要なことから、今後も継続的に利益を計上し、施設更新のための財源を確保できるよう経営努力が必要である。</t>
    <rPh sb="1" eb="3">
      <t>ケイエイ</t>
    </rPh>
    <rPh sb="3" eb="5">
      <t>ジョウキョウ</t>
    </rPh>
    <rPh sb="6" eb="7">
      <t>ソウ</t>
    </rPh>
    <rPh sb="9" eb="11">
      <t>アンテイ</t>
    </rPh>
    <rPh sb="17" eb="19">
      <t>キゾン</t>
    </rPh>
    <rPh sb="19" eb="21">
      <t>シセツ</t>
    </rPh>
    <rPh sb="22" eb="24">
      <t>ホウテイ</t>
    </rPh>
    <rPh sb="24" eb="26">
      <t>タイヨウ</t>
    </rPh>
    <rPh sb="26" eb="28">
      <t>ネンスウ</t>
    </rPh>
    <rPh sb="29" eb="31">
      <t>ケイカ</t>
    </rPh>
    <rPh sb="35" eb="37">
      <t>ジギョウ</t>
    </rPh>
    <rPh sb="37" eb="39">
      <t>カイシ</t>
    </rPh>
    <rPh sb="43" eb="46">
      <t>ネンイジョウ</t>
    </rPh>
    <rPh sb="47" eb="49">
      <t>ケイカ</t>
    </rPh>
    <rPh sb="50" eb="53">
      <t>ロウキュウカ</t>
    </rPh>
    <rPh sb="54" eb="56">
      <t>タイサク</t>
    </rPh>
    <rPh sb="57" eb="59">
      <t>ヒツヨウ</t>
    </rPh>
    <rPh sb="69" eb="71">
      <t>ナンカイ</t>
    </rPh>
    <rPh sb="74" eb="76">
      <t>キョダイ</t>
    </rPh>
    <rPh sb="76" eb="78">
      <t>ジシン</t>
    </rPh>
    <rPh sb="78" eb="79">
      <t>トウ</t>
    </rPh>
    <rPh sb="80" eb="82">
      <t>サイガイ</t>
    </rPh>
    <rPh sb="83" eb="84">
      <t>ソナ</t>
    </rPh>
    <rPh sb="85" eb="88">
      <t>タイシンカ</t>
    </rPh>
    <rPh sb="89" eb="91">
      <t>ヒツヨウ</t>
    </rPh>
    <rPh sb="102" eb="104">
      <t>タイシン</t>
    </rPh>
    <rPh sb="105" eb="107">
      <t>コウシン</t>
    </rPh>
    <rPh sb="107" eb="109">
      <t>ケイカク</t>
    </rPh>
    <rPh sb="109" eb="110">
      <t>トウ</t>
    </rPh>
    <rPh sb="111" eb="113">
      <t>ミナオ</t>
    </rPh>
    <rPh sb="115" eb="116">
      <t>フク</t>
    </rPh>
    <rPh sb="117" eb="119">
      <t>ソウキュウ</t>
    </rPh>
    <rPh sb="121" eb="123">
      <t>シセツ</t>
    </rPh>
    <rPh sb="124" eb="126">
      <t>カンロ</t>
    </rPh>
    <rPh sb="126" eb="127">
      <t>トウ</t>
    </rPh>
    <rPh sb="128" eb="130">
      <t>コウシン</t>
    </rPh>
    <rPh sb="131" eb="134">
      <t>タイシンカ</t>
    </rPh>
    <rPh sb="135" eb="136">
      <t>スス</t>
    </rPh>
    <rPh sb="295" eb="297">
      <t>コウシン</t>
    </rPh>
    <rPh sb="298" eb="301">
      <t>タイシンカ</t>
    </rPh>
    <rPh sb="302" eb="303">
      <t>スス</t>
    </rPh>
    <rPh sb="309" eb="311">
      <t>タガク</t>
    </rPh>
    <rPh sb="312" eb="314">
      <t>ヒヨウ</t>
    </rPh>
    <rPh sb="315" eb="317">
      <t>ヒツヨウ</t>
    </rPh>
    <rPh sb="323" eb="325">
      <t>コンゴ</t>
    </rPh>
    <rPh sb="326" eb="329">
      <t>ケイゾクテキ</t>
    </rPh>
    <rPh sb="330" eb="332">
      <t>リエキ</t>
    </rPh>
    <rPh sb="333" eb="335">
      <t>ケイジョウ</t>
    </rPh>
    <rPh sb="337" eb="339">
      <t>シセツ</t>
    </rPh>
    <rPh sb="339" eb="341">
      <t>コウシン</t>
    </rPh>
    <rPh sb="345" eb="347">
      <t>ザイゲン</t>
    </rPh>
    <rPh sb="348" eb="350">
      <t>カクホ</t>
    </rPh>
    <rPh sb="355" eb="357">
      <t>ケイエイ</t>
    </rPh>
    <rPh sb="357" eb="359">
      <t>ドリョク</t>
    </rPh>
    <rPh sb="360" eb="3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</si>
</sst>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53.94</c:v>
                </c:pt>
                <c:pt idx="1">
                  <c:v>56</c:v>
                </c:pt>
                <c:pt idx="2">
                  <c:v>57.29</c:v>
                </c:pt>
                <c:pt idx="3">
                  <c:v>59.15</c:v>
                </c:pt>
                <c:pt idx="4">
                  <c:v>53.03</c:v>
                </c:pt>
              </c:numCache>
            </c:numRef>
          </c:val>
          <c:extLst>
            <c:ext xmlns:c16="http://schemas.microsoft.com/office/drawing/2014/chart" uri="{C3380CC4-5D6E-409C-BE32-E72D297353CC}">
              <c16:uniqueId val="{00000000-6AB0-4B64-A0E1-18071E044C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6AB0-4B64-A0E1-18071E044C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D-4F2D-934D-673A541B7C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BA9D-4F2D-934D-673A541B7C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149.07</c:v>
                </c:pt>
                <c:pt idx="1">
                  <c:v>138.19999999999999</c:v>
                </c:pt>
                <c:pt idx="2">
                  <c:v>125.6</c:v>
                </c:pt>
                <c:pt idx="3">
                  <c:v>133.76</c:v>
                </c:pt>
                <c:pt idx="4">
                  <c:v>125.01</c:v>
                </c:pt>
              </c:numCache>
            </c:numRef>
          </c:val>
          <c:extLst>
            <c:ext xmlns:c16="http://schemas.microsoft.com/office/drawing/2014/chart" uri="{C3380CC4-5D6E-409C-BE32-E72D297353CC}">
              <c16:uniqueId val="{00000000-8A36-42A0-8F3C-903128D200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8A36-42A0-8F3C-903128D200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49.86</c:v>
                </c:pt>
                <c:pt idx="1">
                  <c:v>49.86</c:v>
                </c:pt>
                <c:pt idx="2">
                  <c:v>47.21</c:v>
                </c:pt>
                <c:pt idx="3">
                  <c:v>45.76</c:v>
                </c:pt>
                <c:pt idx="4">
                  <c:v>44.55</c:v>
                </c:pt>
              </c:numCache>
            </c:numRef>
          </c:val>
          <c:extLst>
            <c:ext xmlns:c16="http://schemas.microsoft.com/office/drawing/2014/chart" uri="{C3380CC4-5D6E-409C-BE32-E72D297353CC}">
              <c16:uniqueId val="{00000000-EA8F-48FE-9334-3D25ABDA19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EA8F-48FE-9334-3D25ABDA19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2.64</c:v>
                </c:pt>
                <c:pt idx="3">
                  <c:v>1.45</c:v>
                </c:pt>
                <c:pt idx="4">
                  <c:v>0.71</c:v>
                </c:pt>
              </c:numCache>
            </c:numRef>
          </c:val>
          <c:extLst>
            <c:ext xmlns:c16="http://schemas.microsoft.com/office/drawing/2014/chart" uri="{C3380CC4-5D6E-409C-BE32-E72D297353CC}">
              <c16:uniqueId val="{00000000-3F53-4670-93B0-BA484DFCFC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3F53-4670-93B0-BA484DFCFC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1177.81</c:v>
                </c:pt>
                <c:pt idx="1">
                  <c:v>2582.62</c:v>
                </c:pt>
                <c:pt idx="2">
                  <c:v>1554.67</c:v>
                </c:pt>
                <c:pt idx="3">
                  <c:v>2358.14</c:v>
                </c:pt>
                <c:pt idx="4">
                  <c:v>1535.35</c:v>
                </c:pt>
              </c:numCache>
            </c:numRef>
          </c:val>
          <c:extLst>
            <c:ext xmlns:c16="http://schemas.microsoft.com/office/drawing/2014/chart" uri="{C3380CC4-5D6E-409C-BE32-E72D297353CC}">
              <c16:uniqueId val="{00000000-DD97-4526-8476-148B58711F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DD97-4526-8476-148B58711F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96.12</c:v>
                </c:pt>
                <c:pt idx="1">
                  <c:v>92.65</c:v>
                </c:pt>
                <c:pt idx="2">
                  <c:v>160.15</c:v>
                </c:pt>
                <c:pt idx="3">
                  <c:v>153.33000000000001</c:v>
                </c:pt>
                <c:pt idx="4">
                  <c:v>162</c:v>
                </c:pt>
              </c:numCache>
            </c:numRef>
          </c:val>
          <c:extLst>
            <c:ext xmlns:c16="http://schemas.microsoft.com/office/drawing/2014/chart" uri="{C3380CC4-5D6E-409C-BE32-E72D297353CC}">
              <c16:uniqueId val="{00000000-1B07-4578-AF66-280A4528B7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1B07-4578-AF66-280A4528B7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143.29</c:v>
                </c:pt>
                <c:pt idx="1">
                  <c:v>136.13999999999999</c:v>
                </c:pt>
                <c:pt idx="2">
                  <c:v>123.73</c:v>
                </c:pt>
                <c:pt idx="3">
                  <c:v>131.76</c:v>
                </c:pt>
                <c:pt idx="4">
                  <c:v>121.7</c:v>
                </c:pt>
              </c:numCache>
            </c:numRef>
          </c:val>
          <c:extLst>
            <c:ext xmlns:c16="http://schemas.microsoft.com/office/drawing/2014/chart" uri="{C3380CC4-5D6E-409C-BE32-E72D297353CC}">
              <c16:uniqueId val="{00000000-AACF-473A-BB07-B66DE05027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AACF-473A-BB07-B66DE05027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9.99</c:v>
                </c:pt>
                <c:pt idx="1">
                  <c:v>10.51</c:v>
                </c:pt>
                <c:pt idx="2">
                  <c:v>11.57</c:v>
                </c:pt>
                <c:pt idx="3">
                  <c:v>10.86</c:v>
                </c:pt>
                <c:pt idx="4">
                  <c:v>11.76</c:v>
                </c:pt>
              </c:numCache>
            </c:numRef>
          </c:val>
          <c:extLst>
            <c:ext xmlns:c16="http://schemas.microsoft.com/office/drawing/2014/chart" uri="{C3380CC4-5D6E-409C-BE32-E72D297353CC}">
              <c16:uniqueId val="{00000000-5A2F-415B-AF9F-4B477E428F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5A2F-415B-AF9F-4B477E428F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80.25</c:v>
                </c:pt>
                <c:pt idx="1">
                  <c:v>82.76</c:v>
                </c:pt>
                <c:pt idx="2">
                  <c:v>77.45</c:v>
                </c:pt>
                <c:pt idx="3">
                  <c:v>83.25</c:v>
                </c:pt>
                <c:pt idx="4">
                  <c:v>85.18</c:v>
                </c:pt>
              </c:numCache>
            </c:numRef>
          </c:val>
          <c:extLst>
            <c:ext xmlns:c16="http://schemas.microsoft.com/office/drawing/2014/chart" uri="{C3380CC4-5D6E-409C-BE32-E72D297353CC}">
              <c16:uniqueId val="{00000000-4484-4CBC-9492-FF939480AF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4484-4CBC-9492-FF939480AF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89.48</c:v>
                </c:pt>
                <c:pt idx="1">
                  <c:v>89.48</c:v>
                </c:pt>
                <c:pt idx="2">
                  <c:v>89.48</c:v>
                </c:pt>
                <c:pt idx="3">
                  <c:v>89.48</c:v>
                </c:pt>
                <c:pt idx="4">
                  <c:v>89.48</c:v>
                </c:pt>
              </c:numCache>
            </c:numRef>
          </c:val>
          <c:extLst>
            <c:ext xmlns:c16="http://schemas.microsoft.com/office/drawing/2014/chart" uri="{C3380CC4-5D6E-409C-BE32-E72D297353CC}">
              <c16:uniqueId val="{00000000-F107-462D-A34F-D0CBC006DC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F107-462D-A34F-D0CBC006DC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16" zoomScale="80" zoomScaleNormal="8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愛媛県　新居浜市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52080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44363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82.9</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46600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107</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149.07</v>
      </c>
      <c r="Y32" s="129"/>
      <c r="Z32" s="129"/>
      <c r="AA32" s="129"/>
      <c r="AB32" s="129"/>
      <c r="AC32" s="129"/>
      <c r="AD32" s="129"/>
      <c r="AE32" s="129"/>
      <c r="AF32" s="129"/>
      <c r="AG32" s="129"/>
      <c r="AH32" s="129"/>
      <c r="AI32" s="129"/>
      <c r="AJ32" s="129"/>
      <c r="AK32" s="129"/>
      <c r="AL32" s="129"/>
      <c r="AM32" s="129"/>
      <c r="AN32" s="129"/>
      <c r="AO32" s="129"/>
      <c r="AP32" s="129"/>
      <c r="AQ32" s="130"/>
      <c r="AR32" s="128">
        <f>データ!U6</f>
        <v>138.19999999999999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125.6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133.76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125.01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1177.81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2582.62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1554.67</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2358.14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1535.35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96.12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92.65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160.15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153.33000000000001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162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116.37</v>
      </c>
      <c r="Y33" s="129"/>
      <c r="Z33" s="129"/>
      <c r="AA33" s="129"/>
      <c r="AB33" s="129"/>
      <c r="AC33" s="129"/>
      <c r="AD33" s="129"/>
      <c r="AE33" s="129"/>
      <c r="AF33" s="129"/>
      <c r="AG33" s="129"/>
      <c r="AH33" s="129"/>
      <c r="AI33" s="129"/>
      <c r="AJ33" s="129"/>
      <c r="AK33" s="129"/>
      <c r="AL33" s="129"/>
      <c r="AM33" s="129"/>
      <c r="AN33" s="129"/>
      <c r="AO33" s="129"/>
      <c r="AP33" s="129"/>
      <c r="AQ33" s="130"/>
      <c r="AR33" s="128">
        <f>データ!Z6</f>
        <v>117.28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116.96</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117.47</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115.38</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52.25</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53.3</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50.25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51.91</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53.86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551.42999999999995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687.99</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655.75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578.19000000000005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638.35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216.41</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208.47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193.85</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204.31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214.2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108</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143.29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136.13999999999999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123.73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131.76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121.7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9.99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10.51</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11.57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10.86</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11.76</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80.25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82.76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77.45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83.25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85.18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89.48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89.48</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89.48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89.48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89.48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105.24</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105.71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105.06</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106.98</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103.06</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26.03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25.98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26.84</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26.08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26.92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40.69</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40.67</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40.89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41.59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40.29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62.7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62.59</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61.76</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62.75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61.99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109</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53.94</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56</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57.29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59.15</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53.03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49.86</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49.86</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47.21</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45.76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44.55</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2.64</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1.45</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0.71</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55.39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55.25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57.11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57.57</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57.63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43.33</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44.05</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51.87</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52.33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0.52</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0.28000000000000003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0.77</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0.24</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39</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rcuM1QbNrKaqNA0mvv3ZynLVtpkn5ZOZgyH8NSSqJfEZrazCSpUi6H1uYbJAkYx4lcx7wz7gPO0iMXVBSSFAg==" saltValue="Nlwde9gW5UakcS8dRCi+A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149.07</v>
      </c>
      <c r="U6" s="52">
        <f>U7</f>
        <v>138.19999999999999</v>
      </c>
      <c r="V6" s="52">
        <f>V7</f>
        <v>125.6</v>
      </c>
      <c r="W6" s="52">
        <f>W7</f>
        <v>133.76</v>
      </c>
      <c r="X6" s="52">
        <f t="shared" si="3"/>
        <v>125.01</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1177.81</v>
      </c>
      <c r="AQ6" s="52">
        <f>AQ7</f>
        <v>2582.62</v>
      </c>
      <c r="AR6" s="52">
        <f>AR7</f>
        <v>1554.67</v>
      </c>
      <c r="AS6" s="52">
        <f>AS7</f>
        <v>2358.14</v>
      </c>
      <c r="AT6" s="52">
        <f t="shared" si="3"/>
        <v>1535.35</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96.12</v>
      </c>
      <c r="BB6" s="52">
        <f>BB7</f>
        <v>92.65</v>
      </c>
      <c r="BC6" s="52">
        <f>BC7</f>
        <v>160.15</v>
      </c>
      <c r="BD6" s="52">
        <f>BD7</f>
        <v>153.33000000000001</v>
      </c>
      <c r="BE6" s="52">
        <f t="shared" si="3"/>
        <v>162</v>
      </c>
      <c r="BF6" s="52">
        <f t="shared" si="3"/>
        <v>216.41</v>
      </c>
      <c r="BG6" s="52">
        <f t="shared" si="3"/>
        <v>208.47</v>
      </c>
      <c r="BH6" s="52">
        <f t="shared" si="3"/>
        <v>193.85</v>
      </c>
      <c r="BI6" s="52">
        <f t="shared" si="3"/>
        <v>204.31</v>
      </c>
      <c r="BJ6" s="52">
        <f t="shared" si="3"/>
        <v>214.2</v>
      </c>
      <c r="BK6" s="50" t="str">
        <f>IF(BK7="-","【-】","【"&amp;SUBSTITUTE(TEXT(BK7,"#,##0.00"),"-","△")&amp;"】")</f>
        <v>【238.21】</v>
      </c>
      <c r="BL6" s="52">
        <f t="shared" si="3"/>
        <v>143.29</v>
      </c>
      <c r="BM6" s="52">
        <f>BM7</f>
        <v>136.13999999999999</v>
      </c>
      <c r="BN6" s="52">
        <f>BN7</f>
        <v>123.73</v>
      </c>
      <c r="BO6" s="52">
        <f>BO7</f>
        <v>131.76</v>
      </c>
      <c r="BP6" s="52">
        <f t="shared" si="3"/>
        <v>121.7</v>
      </c>
      <c r="BQ6" s="52">
        <f t="shared" si="3"/>
        <v>105.24</v>
      </c>
      <c r="BR6" s="52">
        <f t="shared" si="3"/>
        <v>105.71</v>
      </c>
      <c r="BS6" s="52">
        <f t="shared" si="3"/>
        <v>105.06</v>
      </c>
      <c r="BT6" s="52">
        <f t="shared" si="3"/>
        <v>106.98</v>
      </c>
      <c r="BU6" s="52">
        <f t="shared" si="3"/>
        <v>103.06</v>
      </c>
      <c r="BV6" s="50" t="str">
        <f>IF(BV7="-","【-】","【"&amp;SUBSTITUTE(TEXT(BV7,"#,##0.00"),"-","△")&amp;"】")</f>
        <v>【113.30】</v>
      </c>
      <c r="BW6" s="52">
        <f t="shared" si="3"/>
        <v>9.99</v>
      </c>
      <c r="BX6" s="52">
        <f>BX7</f>
        <v>10.51</v>
      </c>
      <c r="BY6" s="52">
        <f>BY7</f>
        <v>11.57</v>
      </c>
      <c r="BZ6" s="52">
        <f>BZ7</f>
        <v>10.86</v>
      </c>
      <c r="CA6" s="52">
        <f t="shared" si="3"/>
        <v>11.76</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80.25</v>
      </c>
      <c r="CI6" s="52">
        <f>CI7</f>
        <v>82.76</v>
      </c>
      <c r="CJ6" s="52">
        <f>CJ7</f>
        <v>77.45</v>
      </c>
      <c r="CK6" s="52">
        <f>CK7</f>
        <v>83.25</v>
      </c>
      <c r="CL6" s="52">
        <f t="shared" si="5"/>
        <v>85.18</v>
      </c>
      <c r="CM6" s="52">
        <f t="shared" si="5"/>
        <v>40.69</v>
      </c>
      <c r="CN6" s="52">
        <f t="shared" si="5"/>
        <v>40.67</v>
      </c>
      <c r="CO6" s="52">
        <f t="shared" si="5"/>
        <v>40.89</v>
      </c>
      <c r="CP6" s="52">
        <f t="shared" si="5"/>
        <v>41.59</v>
      </c>
      <c r="CQ6" s="52">
        <f t="shared" si="5"/>
        <v>40.29</v>
      </c>
      <c r="CR6" s="50" t="str">
        <f>IF(CR7="-","【-】","【"&amp;SUBSTITUTE(TEXT(CR7,"#,##0.00"),"-","△")&amp;"】")</f>
        <v>【53.39】</v>
      </c>
      <c r="CS6" s="52">
        <f t="shared" ref="CS6:DB6" si="6">CS7</f>
        <v>89.48</v>
      </c>
      <c r="CT6" s="52">
        <f>CT7</f>
        <v>89.48</v>
      </c>
      <c r="CU6" s="52">
        <f>CU7</f>
        <v>89.48</v>
      </c>
      <c r="CV6" s="52">
        <f>CV7</f>
        <v>89.48</v>
      </c>
      <c r="CW6" s="52">
        <f t="shared" si="6"/>
        <v>89.48</v>
      </c>
      <c r="CX6" s="52">
        <f t="shared" si="6"/>
        <v>62.7</v>
      </c>
      <c r="CY6" s="52">
        <f t="shared" si="6"/>
        <v>62.59</v>
      </c>
      <c r="CZ6" s="52">
        <f t="shared" si="6"/>
        <v>61.76</v>
      </c>
      <c r="DA6" s="52">
        <f t="shared" si="6"/>
        <v>62.75</v>
      </c>
      <c r="DB6" s="52">
        <f t="shared" si="6"/>
        <v>61.99</v>
      </c>
      <c r="DC6" s="50" t="str">
        <f>IF(DC7="-","【-】","【"&amp;SUBSTITUTE(TEXT(DC7,"#,##0.00"),"-","△")&amp;"】")</f>
        <v>【76.89】</v>
      </c>
      <c r="DD6" s="52">
        <f t="shared" ref="DD6:DM6" si="7">DD7</f>
        <v>53.94</v>
      </c>
      <c r="DE6" s="52">
        <f>DE7</f>
        <v>56</v>
      </c>
      <c r="DF6" s="52">
        <f>DF7</f>
        <v>57.29</v>
      </c>
      <c r="DG6" s="52">
        <f>DG7</f>
        <v>59.15</v>
      </c>
      <c r="DH6" s="52">
        <f t="shared" si="7"/>
        <v>53.03</v>
      </c>
      <c r="DI6" s="52">
        <f t="shared" si="7"/>
        <v>55.39</v>
      </c>
      <c r="DJ6" s="52">
        <f t="shared" si="7"/>
        <v>55.25</v>
      </c>
      <c r="DK6" s="52">
        <f t="shared" si="7"/>
        <v>57.11</v>
      </c>
      <c r="DL6" s="52">
        <f t="shared" si="7"/>
        <v>57.57</v>
      </c>
      <c r="DM6" s="52">
        <f t="shared" si="7"/>
        <v>57.63</v>
      </c>
      <c r="DN6" s="50" t="str">
        <f>IF(DN7="-","【-】","【"&amp;SUBSTITUTE(TEXT(DN7,"#,##0.00"),"-","△")&amp;"】")</f>
        <v>【59.52】</v>
      </c>
      <c r="DO6" s="52">
        <f t="shared" ref="DO6:DX6" si="8">DO7</f>
        <v>49.86</v>
      </c>
      <c r="DP6" s="52">
        <f>DP7</f>
        <v>49.86</v>
      </c>
      <c r="DQ6" s="52">
        <f>DQ7</f>
        <v>47.21</v>
      </c>
      <c r="DR6" s="52">
        <f>DR7</f>
        <v>45.76</v>
      </c>
      <c r="DS6" s="52">
        <f t="shared" si="8"/>
        <v>44.55</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v>
      </c>
      <c r="EB6" s="52">
        <f>EB7</f>
        <v>2.64</v>
      </c>
      <c r="EC6" s="52">
        <f>EC7</f>
        <v>1.45</v>
      </c>
      <c r="ED6" s="52">
        <f t="shared" si="9"/>
        <v>0.71</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90</v>
      </c>
      <c r="C7" s="54" t="s">
        <v>91</v>
      </c>
      <c r="D7" s="54" t="s">
        <v>92</v>
      </c>
      <c r="E7" s="54" t="s">
        <v>93</v>
      </c>
      <c r="F7" s="54" t="s">
        <v>94</v>
      </c>
      <c r="G7" s="54" t="s">
        <v>95</v>
      </c>
      <c r="H7" s="54" t="s">
        <v>96</v>
      </c>
      <c r="I7" s="54" t="s">
        <v>97</v>
      </c>
      <c r="J7" s="54" t="s">
        <v>98</v>
      </c>
      <c r="K7" s="55">
        <v>52080</v>
      </c>
      <c r="L7" s="54" t="s">
        <v>99</v>
      </c>
      <c r="M7" s="55">
        <v>1</v>
      </c>
      <c r="N7" s="55">
        <v>44363</v>
      </c>
      <c r="O7" s="56" t="s">
        <v>100</v>
      </c>
      <c r="P7" s="56">
        <v>82.9</v>
      </c>
      <c r="Q7" s="55">
        <v>3</v>
      </c>
      <c r="R7" s="55">
        <v>46600</v>
      </c>
      <c r="S7" s="54" t="s">
        <v>101</v>
      </c>
      <c r="T7" s="57">
        <v>149.07</v>
      </c>
      <c r="U7" s="57">
        <v>138.19999999999999</v>
      </c>
      <c r="V7" s="57">
        <v>125.6</v>
      </c>
      <c r="W7" s="57">
        <v>133.76</v>
      </c>
      <c r="X7" s="57">
        <v>125.01</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1177.81</v>
      </c>
      <c r="AQ7" s="57">
        <v>2582.62</v>
      </c>
      <c r="AR7" s="57">
        <v>1554.67</v>
      </c>
      <c r="AS7" s="57">
        <v>2358.14</v>
      </c>
      <c r="AT7" s="57">
        <v>1535.35</v>
      </c>
      <c r="AU7" s="57">
        <v>551.42999999999995</v>
      </c>
      <c r="AV7" s="57">
        <v>687.99</v>
      </c>
      <c r="AW7" s="57">
        <v>655.75</v>
      </c>
      <c r="AX7" s="57">
        <v>578.19000000000005</v>
      </c>
      <c r="AY7" s="57">
        <v>638.35</v>
      </c>
      <c r="AZ7" s="57">
        <v>436.32</v>
      </c>
      <c r="BA7" s="57">
        <v>96.12</v>
      </c>
      <c r="BB7" s="57">
        <v>92.65</v>
      </c>
      <c r="BC7" s="57">
        <v>160.15</v>
      </c>
      <c r="BD7" s="57">
        <v>153.33000000000001</v>
      </c>
      <c r="BE7" s="57">
        <v>162</v>
      </c>
      <c r="BF7" s="57">
        <v>216.41</v>
      </c>
      <c r="BG7" s="57">
        <v>208.47</v>
      </c>
      <c r="BH7" s="57">
        <v>193.85</v>
      </c>
      <c r="BI7" s="57">
        <v>204.31</v>
      </c>
      <c r="BJ7" s="57">
        <v>214.2</v>
      </c>
      <c r="BK7" s="57">
        <v>238.21</v>
      </c>
      <c r="BL7" s="57">
        <v>143.29</v>
      </c>
      <c r="BM7" s="57">
        <v>136.13999999999999</v>
      </c>
      <c r="BN7" s="57">
        <v>123.73</v>
      </c>
      <c r="BO7" s="57">
        <v>131.76</v>
      </c>
      <c r="BP7" s="57">
        <v>121.7</v>
      </c>
      <c r="BQ7" s="57">
        <v>105.24</v>
      </c>
      <c r="BR7" s="57">
        <v>105.71</v>
      </c>
      <c r="BS7" s="57">
        <v>105.06</v>
      </c>
      <c r="BT7" s="57">
        <v>106.98</v>
      </c>
      <c r="BU7" s="57">
        <v>103.06</v>
      </c>
      <c r="BV7" s="57">
        <v>113.3</v>
      </c>
      <c r="BW7" s="57">
        <v>9.99</v>
      </c>
      <c r="BX7" s="57">
        <v>10.51</v>
      </c>
      <c r="BY7" s="57">
        <v>11.57</v>
      </c>
      <c r="BZ7" s="57">
        <v>10.86</v>
      </c>
      <c r="CA7" s="57">
        <v>11.76</v>
      </c>
      <c r="CB7" s="57">
        <v>26.03</v>
      </c>
      <c r="CC7" s="57">
        <v>25.98</v>
      </c>
      <c r="CD7" s="57">
        <v>26.84</v>
      </c>
      <c r="CE7" s="57">
        <v>26.08</v>
      </c>
      <c r="CF7" s="57">
        <v>26.92</v>
      </c>
      <c r="CG7" s="57">
        <v>18.87</v>
      </c>
      <c r="CH7" s="57">
        <v>80.25</v>
      </c>
      <c r="CI7" s="57">
        <v>82.76</v>
      </c>
      <c r="CJ7" s="57">
        <v>77.45</v>
      </c>
      <c r="CK7" s="57">
        <v>83.25</v>
      </c>
      <c r="CL7" s="57">
        <v>85.18</v>
      </c>
      <c r="CM7" s="57">
        <v>40.69</v>
      </c>
      <c r="CN7" s="57">
        <v>40.67</v>
      </c>
      <c r="CO7" s="57">
        <v>40.89</v>
      </c>
      <c r="CP7" s="57">
        <v>41.59</v>
      </c>
      <c r="CQ7" s="57">
        <v>40.29</v>
      </c>
      <c r="CR7" s="57">
        <v>53.39</v>
      </c>
      <c r="CS7" s="57">
        <v>89.48</v>
      </c>
      <c r="CT7" s="57">
        <v>89.48</v>
      </c>
      <c r="CU7" s="57">
        <v>89.48</v>
      </c>
      <c r="CV7" s="57">
        <v>89.48</v>
      </c>
      <c r="CW7" s="57">
        <v>89.48</v>
      </c>
      <c r="CX7" s="57">
        <v>62.7</v>
      </c>
      <c r="CY7" s="57">
        <v>62.59</v>
      </c>
      <c r="CZ7" s="57">
        <v>61.76</v>
      </c>
      <c r="DA7" s="57">
        <v>62.75</v>
      </c>
      <c r="DB7" s="57">
        <v>61.99</v>
      </c>
      <c r="DC7" s="57">
        <v>76.89</v>
      </c>
      <c r="DD7" s="57">
        <v>53.94</v>
      </c>
      <c r="DE7" s="57">
        <v>56</v>
      </c>
      <c r="DF7" s="57">
        <v>57.29</v>
      </c>
      <c r="DG7" s="57">
        <v>59.15</v>
      </c>
      <c r="DH7" s="57">
        <v>53.03</v>
      </c>
      <c r="DI7" s="57">
        <v>55.39</v>
      </c>
      <c r="DJ7" s="57">
        <v>55.25</v>
      </c>
      <c r="DK7" s="57">
        <v>57.11</v>
      </c>
      <c r="DL7" s="57">
        <v>57.57</v>
      </c>
      <c r="DM7" s="57">
        <v>57.63</v>
      </c>
      <c r="DN7" s="57">
        <v>59.52</v>
      </c>
      <c r="DO7" s="57">
        <v>49.86</v>
      </c>
      <c r="DP7" s="57">
        <v>49.86</v>
      </c>
      <c r="DQ7" s="57">
        <v>47.21</v>
      </c>
      <c r="DR7" s="57">
        <v>45.76</v>
      </c>
      <c r="DS7" s="57">
        <v>44.55</v>
      </c>
      <c r="DT7" s="57">
        <v>43.33</v>
      </c>
      <c r="DU7" s="57">
        <v>44.05</v>
      </c>
      <c r="DV7" s="57">
        <v>51.87</v>
      </c>
      <c r="DW7" s="57">
        <v>52.33</v>
      </c>
      <c r="DX7" s="57">
        <v>52.35</v>
      </c>
      <c r="DY7" s="57">
        <v>49.06</v>
      </c>
      <c r="DZ7" s="57">
        <v>0</v>
      </c>
      <c r="EA7" s="57">
        <v>0</v>
      </c>
      <c r="EB7" s="57">
        <v>2.64</v>
      </c>
      <c r="EC7" s="57">
        <v>1.45</v>
      </c>
      <c r="ED7" s="57">
        <v>0.71</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149.07</v>
      </c>
      <c r="V11" s="65">
        <f>IF(U6="-",NA(),U6)</f>
        <v>138.19999999999999</v>
      </c>
      <c r="W11" s="65">
        <f>IF(V6="-",NA(),V6)</f>
        <v>125.6</v>
      </c>
      <c r="X11" s="65">
        <f>IF(W6="-",NA(),W6)</f>
        <v>133.76</v>
      </c>
      <c r="Y11" s="65">
        <f>IF(X6="-",NA(),X6)</f>
        <v>125.01</v>
      </c>
      <c r="AE11" s="64" t="s">
        <v>23</v>
      </c>
      <c r="AF11" s="65">
        <f>IF(AE6="-",NA(),AE6)</f>
        <v>0</v>
      </c>
      <c r="AG11" s="65">
        <f>IF(AF6="-",NA(),AF6)</f>
        <v>0</v>
      </c>
      <c r="AH11" s="65">
        <f>IF(AG6="-",NA(),AG6)</f>
        <v>0</v>
      </c>
      <c r="AI11" s="65">
        <f>IF(AH6="-",NA(),AH6)</f>
        <v>0</v>
      </c>
      <c r="AJ11" s="65">
        <f>IF(AI6="-",NA(),AI6)</f>
        <v>0</v>
      </c>
      <c r="AP11" s="64" t="s">
        <v>23</v>
      </c>
      <c r="AQ11" s="65">
        <f>IF(AP6="-",NA(),AP6)</f>
        <v>1177.81</v>
      </c>
      <c r="AR11" s="65">
        <f>IF(AQ6="-",NA(),AQ6)</f>
        <v>2582.62</v>
      </c>
      <c r="AS11" s="65">
        <f>IF(AR6="-",NA(),AR6)</f>
        <v>1554.67</v>
      </c>
      <c r="AT11" s="65">
        <f>IF(AS6="-",NA(),AS6)</f>
        <v>2358.14</v>
      </c>
      <c r="AU11" s="65">
        <f>IF(AT6="-",NA(),AT6)</f>
        <v>1535.35</v>
      </c>
      <c r="BA11" s="64" t="s">
        <v>23</v>
      </c>
      <c r="BB11" s="65">
        <f>IF(BA6="-",NA(),BA6)</f>
        <v>96.12</v>
      </c>
      <c r="BC11" s="65">
        <f>IF(BB6="-",NA(),BB6)</f>
        <v>92.65</v>
      </c>
      <c r="BD11" s="65">
        <f>IF(BC6="-",NA(),BC6)</f>
        <v>160.15</v>
      </c>
      <c r="BE11" s="65">
        <f>IF(BD6="-",NA(),BD6)</f>
        <v>153.33000000000001</v>
      </c>
      <c r="BF11" s="65">
        <f>IF(BE6="-",NA(),BE6)</f>
        <v>162</v>
      </c>
      <c r="BL11" s="64" t="s">
        <v>23</v>
      </c>
      <c r="BM11" s="65">
        <f>IF(BL6="-",NA(),BL6)</f>
        <v>143.29</v>
      </c>
      <c r="BN11" s="65">
        <f>IF(BM6="-",NA(),BM6)</f>
        <v>136.13999999999999</v>
      </c>
      <c r="BO11" s="65">
        <f>IF(BN6="-",NA(),BN6)</f>
        <v>123.73</v>
      </c>
      <c r="BP11" s="65">
        <f>IF(BO6="-",NA(),BO6)</f>
        <v>131.76</v>
      </c>
      <c r="BQ11" s="65">
        <f>IF(BP6="-",NA(),BP6)</f>
        <v>121.7</v>
      </c>
      <c r="BW11" s="64" t="s">
        <v>23</v>
      </c>
      <c r="BX11" s="65">
        <f>IF(BW6="-",NA(),BW6)</f>
        <v>9.99</v>
      </c>
      <c r="BY11" s="65">
        <f>IF(BX6="-",NA(),BX6)</f>
        <v>10.51</v>
      </c>
      <c r="BZ11" s="65">
        <f>IF(BY6="-",NA(),BY6)</f>
        <v>11.57</v>
      </c>
      <c r="CA11" s="65">
        <f>IF(BZ6="-",NA(),BZ6)</f>
        <v>10.86</v>
      </c>
      <c r="CB11" s="65">
        <f>IF(CA6="-",NA(),CA6)</f>
        <v>11.76</v>
      </c>
      <c r="CH11" s="64" t="s">
        <v>23</v>
      </c>
      <c r="CI11" s="65">
        <f>IF(CH6="-",NA(),CH6)</f>
        <v>80.25</v>
      </c>
      <c r="CJ11" s="65">
        <f>IF(CI6="-",NA(),CI6)</f>
        <v>82.76</v>
      </c>
      <c r="CK11" s="65">
        <f>IF(CJ6="-",NA(),CJ6)</f>
        <v>77.45</v>
      </c>
      <c r="CL11" s="65">
        <f>IF(CK6="-",NA(),CK6)</f>
        <v>83.25</v>
      </c>
      <c r="CM11" s="65">
        <f>IF(CL6="-",NA(),CL6)</f>
        <v>85.18</v>
      </c>
      <c r="CS11" s="64" t="s">
        <v>23</v>
      </c>
      <c r="CT11" s="65">
        <f>IF(CS6="-",NA(),CS6)</f>
        <v>89.48</v>
      </c>
      <c r="CU11" s="65">
        <f>IF(CT6="-",NA(),CT6)</f>
        <v>89.48</v>
      </c>
      <c r="CV11" s="65">
        <f>IF(CU6="-",NA(),CU6)</f>
        <v>89.48</v>
      </c>
      <c r="CW11" s="65">
        <f>IF(CV6="-",NA(),CV6)</f>
        <v>89.48</v>
      </c>
      <c r="CX11" s="65">
        <f>IF(CW6="-",NA(),CW6)</f>
        <v>89.48</v>
      </c>
      <c r="DD11" s="64" t="s">
        <v>23</v>
      </c>
      <c r="DE11" s="65">
        <f>IF(DD6="-",NA(),DD6)</f>
        <v>53.94</v>
      </c>
      <c r="DF11" s="65">
        <f>IF(DE6="-",NA(),DE6)</f>
        <v>56</v>
      </c>
      <c r="DG11" s="65">
        <f>IF(DF6="-",NA(),DF6)</f>
        <v>57.29</v>
      </c>
      <c r="DH11" s="65">
        <f>IF(DG6="-",NA(),DG6)</f>
        <v>59.15</v>
      </c>
      <c r="DI11" s="65">
        <f>IF(DH6="-",NA(),DH6)</f>
        <v>53.03</v>
      </c>
      <c r="DO11" s="64" t="s">
        <v>23</v>
      </c>
      <c r="DP11" s="65">
        <f>IF(DO6="-",NA(),DO6)</f>
        <v>49.86</v>
      </c>
      <c r="DQ11" s="65">
        <f>IF(DP6="-",NA(),DP6)</f>
        <v>49.86</v>
      </c>
      <c r="DR11" s="65">
        <f>IF(DQ6="-",NA(),DQ6)</f>
        <v>47.21</v>
      </c>
      <c r="DS11" s="65">
        <f>IF(DR6="-",NA(),DR6)</f>
        <v>45.76</v>
      </c>
      <c r="DT11" s="65">
        <f>IF(DS6="-",NA(),DS6)</f>
        <v>44.55</v>
      </c>
      <c r="DZ11" s="64" t="s">
        <v>23</v>
      </c>
      <c r="EA11" s="65">
        <f>IF(DZ6="-",NA(),DZ6)</f>
        <v>0</v>
      </c>
      <c r="EB11" s="65">
        <f>IF(EA6="-",NA(),EA6)</f>
        <v>0</v>
      </c>
      <c r="EC11" s="65">
        <f>IF(EB6="-",NA(),EB6)</f>
        <v>2.64</v>
      </c>
      <c r="ED11" s="65">
        <f>IF(EC6="-",NA(),EC6)</f>
        <v>1.45</v>
      </c>
      <c r="EE11" s="65">
        <f>IF(ED6="-",NA(),ED6)</f>
        <v>0.71</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2021-12-03T09:00:00Z</dcterms:created>
  <dcterms:modified xsi:type="dcterms:W3CDTF">2022-02-03T01:37:25Z</dcterms:modified>
  <cp:category/>
</cp:coreProperties>
</file>