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4\00共通\20250128修正送付（05_新居浜市_経営比較分析表送付）【214〆】公営企業に係る経営比較分析表（令和５年度決算）の分析等について（照会）\提出用\"/>
    </mc:Choice>
  </mc:AlternateContent>
  <workbookProtection workbookAlgorithmName="SHA-512" workbookHashValue="tqlCj6MoqqhTeCXaz2LrTgYgSW92ZEp2oJUYw+KgtGHB2El4r8P2TCrkpjHBb0M03ADAijQh8KMeOmX+CztYog==" workbookSaltValue="KtqxfWWG1KGJTMIDnAiCZ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<sst xmlns="http://schemas.openxmlformats.org/spreadsheetml/2006/main" count="231" uniqueCount="117">
  <si>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</si>
  <si>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</si>
  <si>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</si>
  <si>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</si>
  <si>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</si>
  <si>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</si>
  <si>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</si>
  <si>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</si>
  <si>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</si>
  <si>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</si>
  <si>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</si>
  <si>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</si>
  <si>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</si>
  <si>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</si>
  <si>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</si>
  <si>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</si>
  <si>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</si>
  <si>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</si>
  <si>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</si>
  <si>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</si>
  <si>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</si>
  <si>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</si>
  <si>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</si>
  <si>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</si>
  <si>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</si>
  <si>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</si>
  <si>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</si>
  <si>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</si>
  <si>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</si>
  <si>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</si>
  <si>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</si>
  <si>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</si>
  <si>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</si>
  <si>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</si>
  <si>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</si>
  <si>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</si>
  <si>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</si>
  <si>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</si>
  <si>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</si>
  <si>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</si>
  <si>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</si>
  <si>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</si>
  <si>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</si>
  <si>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</si>
  <si>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</si>
  <si>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</si>
  <si>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</si>
  <si>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</si>
  <si>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</si>
  <si>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</si>
  <si>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</si>
  <si>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</si>
  <si>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</si>
  <si>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</si>
  <si>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</si>
  <si>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</si>
  <si>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</si>
  <si>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</si>
  <si>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</si>
  <si>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</si>
  <si>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</si>
  <si>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</si>
  <si>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</si>
  <si>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</si>
  <si>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</si>
  <si>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</si>
  <si>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</si>
  <si>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</si>
  <si>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</si>
  <si>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</si>
  <si>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</si>
  <si>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</si>
  <si>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</si>
  <si>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</si>
  <si>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</si>
  <si>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</si>
  <si>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</si>
  <si>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</si>
  <si>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</si>
  <si>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</si>
  <si>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</si>
  <si>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</si>
  <si>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</si>
  <si>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</si>
  <si>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</si>
  <si>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</si>
  <si>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</si>
  <si>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</si>
  <si>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</si>
  <si>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</si>
  <si>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</si>
  <si>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</si>
  <si>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</si>
  <si>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</si>
  <si>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</si>
  <si>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</si>
  <si>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</si>
  <si>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</si>
  <si>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</si>
  <si>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</si>
  <si>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</si>
  <si>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</si>
  <si>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</si>
  <si>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</si>
  <si>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</si>
  <si>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</si>
  <si>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</si>
  <si>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</si>
  <si>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</si>
  <si>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</si>
  <si>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</si>
  <si>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</si>
  <si>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</si>
  <si>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</si>
  <si>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管渠は、供用開始後、50年経過してる老朽管が少ないため、管渠老朽化率が0.31となっているが、近い将来、老朽管が大量に発生することが見込まれることから、管渠の調査を行い、改築工事に着手している。
　今後においては、ストックマネジメント計画及び現在、令和９年度からの事業開始を予定している管理・更新一体マネジメント方式による官民連携方式の導入への取り組みを進め、下水道施設の改築・更新を効率的に行っていきたい。</t>
    <rPh sb="238" eb="239">
      <t>オコナ</t>
    </rPh>
    <rPh sb="246" eb="248">
      <t>チャクシュ</t>
    </rPh>
    <rPh sb="280" eb="282">
      <t>レイワ</t>
    </rPh>
    <rPh sb="283" eb="285">
      <t>ネンド</t>
    </rPh>
    <rPh sb="288" eb="292">
      <t>ジギョウカイシ</t>
    </rPh>
    <rPh sb="293" eb="295">
      <t>ヨテイ</t>
    </rPh>
    <phoneticPr fontId="4"/>
  </si>
  <si>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４年度に下水道整備区域の見直し、令和４年10月分から下水道使用料の改定、令和５年度に経営戦略の改訂を行ってきた。今後においても経営基盤の強化を進め、持続可能な公共水道事業の経営に取り組んでいく。</t>
    <rPh sb="233" eb="235">
      <t>カイテイ</t>
    </rPh>
    <rPh sb="236" eb="237">
      <t>オコナ</t>
    </rPh>
    <phoneticPr fontId="4"/>
  </si>
  <si>
    <t>　令和元年度に公営企業会計に移行し、５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水洗化率については、令和３年度より類似団体に比べ高くなったが、引き続き未接続の家庭等へ啓発活動等を実施し水洗化率の向上を図っていく。
　また、令和４年10月分から下水道使用料の改定を行い、令和５年度は通年で改定後の料金となったことから、経費回収率は上昇している。
　今後においても、経営戦略に基づき経営基盤の強化を進め、持続可能な公共下水道事業の経営に取り組んでいく。</t>
    <rPh sb="399" eb="401">
      <t>レイワ</t>
    </rPh>
    <rPh sb="402" eb="404">
      <t>ネンド</t>
    </rPh>
    <rPh sb="405" eb="407">
      <t>ツウネン</t>
    </rPh>
    <rPh sb="408" eb="411">
      <t>カイテイゴ</t>
    </rPh>
    <rPh sb="412" eb="414">
      <t>リョウキン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</si>
</sst>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D-4C65-8D85-077AA46E96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D37D-4C65-8D85-077AA46E96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61.1</c:v>
                </c:pt>
                <c:pt idx="1">
                  <c:v>62.64</c:v>
                </c:pt>
                <c:pt idx="2">
                  <c:v>60.98</c:v>
                </c:pt>
                <c:pt idx="3">
                  <c:v>59.28</c:v>
                </c:pt>
                <c:pt idx="4">
                  <c:v>62.97</c:v>
                </c:pt>
              </c:numCache>
            </c:numRef>
          </c:val>
          <c:extLst>
            <c:ext xmlns:c16="http://schemas.microsoft.com/office/drawing/2014/chart" uri="{C3380CC4-5D6E-409C-BE32-E72D297353CC}">
              <c16:uniqueId val="{00000000-0F30-413F-8DCD-950C54F44A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0F30-413F-8DCD-950C54F44A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91.53</c:v>
                </c:pt>
                <c:pt idx="1">
                  <c:v>92.19</c:v>
                </c:pt>
                <c:pt idx="2">
                  <c:v>93.17</c:v>
                </c:pt>
                <c:pt idx="3">
                  <c:v>94.91</c:v>
                </c:pt>
                <c:pt idx="4">
                  <c:v>94.76</c:v>
                </c:pt>
              </c:numCache>
            </c:numRef>
          </c:val>
          <c:extLst>
            <c:ext xmlns:c16="http://schemas.microsoft.com/office/drawing/2014/chart" uri="{C3380CC4-5D6E-409C-BE32-E72D297353CC}">
              <c16:uniqueId val="{00000000-6402-4C03-91F8-C886ECC891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6402-4C03-91F8-C886ECC891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105.94</c:v>
                </c:pt>
                <c:pt idx="1">
                  <c:v>106.45</c:v>
                </c:pt>
                <c:pt idx="2">
                  <c:v>104.82</c:v>
                </c:pt>
                <c:pt idx="3">
                  <c:v>105.84</c:v>
                </c:pt>
                <c:pt idx="4">
                  <c:v>105.87</c:v>
                </c:pt>
              </c:numCache>
            </c:numRef>
          </c:val>
          <c:extLst>
            <c:ext xmlns:c16="http://schemas.microsoft.com/office/drawing/2014/chart" uri="{C3380CC4-5D6E-409C-BE32-E72D297353CC}">
              <c16:uniqueId val="{00000000-15BB-49BB-9EF2-F8DEEF0906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15BB-49BB-9EF2-F8DEEF0906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3.91</c:v>
                </c:pt>
                <c:pt idx="1">
                  <c:v>7.68</c:v>
                </c:pt>
                <c:pt idx="2">
                  <c:v>10.86</c:v>
                </c:pt>
                <c:pt idx="3">
                  <c:v>14.18</c:v>
                </c:pt>
                <c:pt idx="4">
                  <c:v>17.38</c:v>
                </c:pt>
              </c:numCache>
            </c:numRef>
          </c:val>
          <c:extLst>
            <c:ext xmlns:c16="http://schemas.microsoft.com/office/drawing/2014/chart" uri="{C3380CC4-5D6E-409C-BE32-E72D297353CC}">
              <c16:uniqueId val="{00000000-220A-49C8-8B18-8C81457E2E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220A-49C8-8B18-8C81457E2E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0.14000000000000001</c:v>
                </c:pt>
                <c:pt idx="4" formatCode="#,##0.00;&quot;△&quot;#,##0.00;&quot;-&quot;">
                  <c:v>0.31</c:v>
                </c:pt>
              </c:numCache>
            </c:numRef>
          </c:val>
          <c:extLst>
            <c:ext xmlns:c16="http://schemas.microsoft.com/office/drawing/2014/chart" uri="{C3380CC4-5D6E-409C-BE32-E72D297353CC}">
              <c16:uniqueId val="{00000000-1CEC-46B6-8205-EC40B15102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1CEC-46B6-8205-EC40B15102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7B-4DF4-B6E6-2C52238B68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807B-4DF4-B6E6-2C52238B68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31.67</c:v>
                </c:pt>
                <c:pt idx="1">
                  <c:v>42.64</c:v>
                </c:pt>
                <c:pt idx="2">
                  <c:v>42.65</c:v>
                </c:pt>
                <c:pt idx="3">
                  <c:v>47.79</c:v>
                </c:pt>
                <c:pt idx="4">
                  <c:v>59.82</c:v>
                </c:pt>
              </c:numCache>
            </c:numRef>
          </c:val>
          <c:extLst>
            <c:ext xmlns:c16="http://schemas.microsoft.com/office/drawing/2014/chart" uri="{C3380CC4-5D6E-409C-BE32-E72D297353CC}">
              <c16:uniqueId val="{00000000-0172-4E49-AA3C-DF3E470997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172-4E49-AA3C-DF3E470997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1198.24</c:v>
                </c:pt>
                <c:pt idx="1">
                  <c:v>1172</c:v>
                </c:pt>
                <c:pt idx="2">
                  <c:v>1196.22</c:v>
                </c:pt>
                <c:pt idx="3">
                  <c:v>937.03</c:v>
                </c:pt>
                <c:pt idx="4">
                  <c:v>908.47</c:v>
                </c:pt>
              </c:numCache>
            </c:numRef>
          </c:val>
          <c:extLst>
            <c:ext xmlns:c16="http://schemas.microsoft.com/office/drawing/2014/chart" uri="{C3380CC4-5D6E-409C-BE32-E72D297353CC}">
              <c16:uniqueId val="{00000000-1CCC-4887-9097-2B91F3CB07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1CCC-4887-9097-2B91F3CB07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96.55</c:v>
                </c:pt>
                <c:pt idx="1">
                  <c:v>96.13</c:v>
                </c:pt>
                <c:pt idx="2">
                  <c:v>95.83</c:v>
                </c:pt>
                <c:pt idx="3">
                  <c:v>99.52</c:v>
                </c:pt>
                <c:pt idx="4">
                  <c:v>100</c:v>
                </c:pt>
              </c:numCache>
            </c:numRef>
          </c:val>
          <c:extLst>
            <c:ext xmlns:c16="http://schemas.microsoft.com/office/drawing/2014/chart" uri="{C3380CC4-5D6E-409C-BE32-E72D297353CC}">
              <c16:uniqueId val="{00000000-FEE1-410F-95BB-43C086CE3E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FEE1-410F-95BB-43C086CE3E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149.99</c:v>
                </c:pt>
                <c:pt idx="2">
                  <c:v>150</c:v>
                </c:pt>
                <c:pt idx="3">
                  <c:v>150</c:v>
                </c:pt>
                <c:pt idx="4">
                  <c:v>157.36000000000001</c:v>
                </c:pt>
              </c:numCache>
            </c:numRef>
          </c:val>
          <c:extLst>
            <c:ext xmlns:c16="http://schemas.microsoft.com/office/drawing/2014/chart" uri="{C3380CC4-5D6E-409C-BE32-E72D297353CC}">
              <c16:uniqueId val="{00000000-0E52-4A22-9209-048B39D576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0E52-4A22-9209-048B39D576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J36" sqref="BJ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愛媛県　新居浜市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54">
        <f>データ!S6</f>
        <v>114070</v>
      </c>
      <c r="AM8" s="54"/>
      <c r="AN8" s="54"/>
      <c r="AO8" s="54"/>
      <c r="AP8" s="54"/>
      <c r="AQ8" s="54"/>
      <c r="AR8" s="54"/>
      <c r="AS8" s="54"/>
      <c r="AT8" s="53">
        <f>データ!T6</f>
        <v>234.47</v>
      </c>
      <c r="AU8" s="53"/>
      <c r="AV8" s="53"/>
      <c r="AW8" s="53"/>
      <c r="AX8" s="53"/>
      <c r="AY8" s="53"/>
      <c r="AZ8" s="53"/>
      <c r="BA8" s="53"/>
      <c r="BB8" s="53">
        <f>データ!U6</f>
        <v>486.5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48.27</v>
      </c>
      <c r="J10" s="53"/>
      <c r="K10" s="53"/>
      <c r="L10" s="53"/>
      <c r="M10" s="53"/>
      <c r="N10" s="53"/>
      <c r="O10" s="53"/>
      <c r="P10" s="53">
        <f>データ!P6</f>
        <v>65.56</v>
      </c>
      <c r="Q10" s="53"/>
      <c r="R10" s="53"/>
      <c r="S10" s="53"/>
      <c r="T10" s="53"/>
      <c r="U10" s="53"/>
      <c r="V10" s="53"/>
      <c r="W10" s="53">
        <f>データ!Q6</f>
        <v>70.91</v>
      </c>
      <c r="X10" s="53"/>
      <c r="Y10" s="53"/>
      <c r="Z10" s="53"/>
      <c r="AA10" s="53"/>
      <c r="AB10" s="53"/>
      <c r="AC10" s="53"/>
      <c r="AD10" s="54">
        <f>データ!R6</f>
        <v>2750</v>
      </c>
      <c r="AE10" s="54"/>
      <c r="AF10" s="54"/>
      <c r="AG10" s="54"/>
      <c r="AH10" s="54"/>
      <c r="AI10" s="54"/>
      <c r="AJ10" s="54"/>
      <c r="AK10" s="2"/>
      <c r="AL10" s="54">
        <f>データ!V6</f>
        <v>74393</v>
      </c>
      <c r="AM10" s="54"/>
      <c r="AN10" s="54"/>
      <c r="AO10" s="54"/>
      <c r="AP10" s="54"/>
      <c r="AQ10" s="54"/>
      <c r="AR10" s="54"/>
      <c r="AS10" s="54"/>
      <c r="AT10" s="53">
        <f>データ!W6</f>
        <v>21.46</v>
      </c>
      <c r="AU10" s="53"/>
      <c r="AV10" s="53"/>
      <c r="AW10" s="53"/>
      <c r="AX10" s="53"/>
      <c r="AY10" s="53"/>
      <c r="AZ10" s="53"/>
      <c r="BA10" s="53"/>
      <c r="BB10" s="53">
        <f>データ!X6</f>
        <v>3466.59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YFeWFY/O9zNZQFgDgXLsFD+1U6AF/mIYcfbut+Imjo+N7blw20vQ2UOg9Ht6elNQ0q3e3PyrksxD6jpTeLA==" saltValue="xyX4WB9SII+Q2/shIjIL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48.27</v>
      </c>
      <c r="P6" s="20">
        <f t="shared" si="3"/>
        <v>65.56</v>
      </c>
      <c r="Q6" s="20">
        <f t="shared" si="3"/>
        <v>70.91</v>
      </c>
      <c r="R6" s="20">
        <f t="shared" si="3"/>
        <v>2750</v>
      </c>
      <c r="S6" s="20">
        <f t="shared" si="3"/>
        <v>114070</v>
      </c>
      <c r="T6" s="20">
        <f t="shared" si="3"/>
        <v>234.47</v>
      </c>
      <c r="U6" s="20">
        <f t="shared" si="3"/>
        <v>486.5</v>
      </c>
      <c r="V6" s="20">
        <f t="shared" si="3"/>
        <v>74393</v>
      </c>
      <c r="W6" s="20">
        <f t="shared" si="3"/>
        <v>21.46</v>
      </c>
      <c r="X6" s="20">
        <f t="shared" si="3"/>
        <v>3466.59</v>
      </c>
      <c r="Y6" s="21">
        <f>IF(Y7="",NA(),Y7)</f>
        <v>105.94</v>
      </c>
      <c r="Z6" s="21">
        <f t="shared" ref="Z6:AH6" si="4">IF(Z7="",NA(),Z7)</f>
        <v>106.45</v>
      </c>
      <c r="AA6" s="21">
        <f t="shared" si="4"/>
        <v>104.82</v>
      </c>
      <c r="AB6" s="21">
        <f t="shared" si="4"/>
        <v>105.84</v>
      </c>
      <c r="AC6" s="21">
        <f t="shared" si="4"/>
        <v>105.87</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31.67</v>
      </c>
      <c r="AV6" s="21">
        <f t="shared" ref="AV6:BD6" si="6">IF(AV7="",NA(),AV7)</f>
        <v>42.64</v>
      </c>
      <c r="AW6" s="21">
        <f t="shared" si="6"/>
        <v>42.65</v>
      </c>
      <c r="AX6" s="21">
        <f t="shared" si="6"/>
        <v>47.79</v>
      </c>
      <c r="AY6" s="21">
        <f t="shared" si="6"/>
        <v>59.82</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1198.24</v>
      </c>
      <c r="BG6" s="21">
        <f t="shared" ref="BG6:BO6" si="7">IF(BG7="",NA(),BG7)</f>
        <v>1172</v>
      </c>
      <c r="BH6" s="21">
        <f t="shared" si="7"/>
        <v>1196.22</v>
      </c>
      <c r="BI6" s="21">
        <f t="shared" si="7"/>
        <v>937.03</v>
      </c>
      <c r="BJ6" s="21">
        <f t="shared" si="7"/>
        <v>908.47</v>
      </c>
      <c r="BK6" s="21">
        <f t="shared" si="7"/>
        <v>847.44</v>
      </c>
      <c r="BL6" s="21">
        <f t="shared" si="7"/>
        <v>857.88</v>
      </c>
      <c r="BM6" s="21">
        <f t="shared" si="7"/>
        <v>825.1</v>
      </c>
      <c r="BN6" s="21">
        <f t="shared" si="7"/>
        <v>789.87</v>
      </c>
      <c r="BO6" s="21">
        <f t="shared" si="7"/>
        <v>749.43</v>
      </c>
      <c r="BP6" s="20" t="str">
        <f>IF(BP7="","",IF(BP7="-","【-】","【"&amp;SUBSTITUTE(TEXT(BP7,"#,##0.00"),"-","△")&amp;"】"))</f>
        <v>【630.82】</v>
      </c>
      <c r="BQ6" s="21">
        <f>IF(BQ7="",NA(),BQ7)</f>
        <v>96.55</v>
      </c>
      <c r="BR6" s="21">
        <f t="shared" ref="BR6:BZ6" si="8">IF(BR7="",NA(),BR7)</f>
        <v>96.13</v>
      </c>
      <c r="BS6" s="21">
        <f t="shared" si="8"/>
        <v>95.83</v>
      </c>
      <c r="BT6" s="21">
        <f t="shared" si="8"/>
        <v>99.52</v>
      </c>
      <c r="BU6" s="21">
        <f t="shared" si="8"/>
        <v>100</v>
      </c>
      <c r="BV6" s="21">
        <f t="shared" si="8"/>
        <v>94.69</v>
      </c>
      <c r="BW6" s="21">
        <f t="shared" si="8"/>
        <v>94.97</v>
      </c>
      <c r="BX6" s="21">
        <f t="shared" si="8"/>
        <v>97.07</v>
      </c>
      <c r="BY6" s="21">
        <f t="shared" si="8"/>
        <v>98.06</v>
      </c>
      <c r="BZ6" s="21">
        <f t="shared" si="8"/>
        <v>98.46</v>
      </c>
      <c r="CA6" s="20" t="str">
        <f>IF(CA7="","",IF(CA7="-","【-】","【"&amp;SUBSTITUTE(TEXT(CA7,"#,##0.00"),"-","△")&amp;"】"))</f>
        <v>【97.81】</v>
      </c>
      <c r="CB6" s="21">
        <f>IF(CB7="",NA(),CB7)</f>
        <v>150</v>
      </c>
      <c r="CC6" s="21">
        <f t="shared" ref="CC6:CK6" si="9">IF(CC7="",NA(),CC7)</f>
        <v>149.99</v>
      </c>
      <c r="CD6" s="21">
        <f t="shared" si="9"/>
        <v>150</v>
      </c>
      <c r="CE6" s="21">
        <f t="shared" si="9"/>
        <v>150</v>
      </c>
      <c r="CF6" s="21">
        <f t="shared" si="9"/>
        <v>157.36000000000001</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61.1</v>
      </c>
      <c r="CN6" s="21">
        <f t="shared" ref="CN6:CV6" si="10">IF(CN7="",NA(),CN7)</f>
        <v>62.64</v>
      </c>
      <c r="CO6" s="21">
        <f t="shared" si="10"/>
        <v>60.98</v>
      </c>
      <c r="CP6" s="21">
        <f t="shared" si="10"/>
        <v>59.28</v>
      </c>
      <c r="CQ6" s="21">
        <f t="shared" si="10"/>
        <v>62.97</v>
      </c>
      <c r="CR6" s="21">
        <f t="shared" si="10"/>
        <v>68.31</v>
      </c>
      <c r="CS6" s="21">
        <f t="shared" si="10"/>
        <v>65.28</v>
      </c>
      <c r="CT6" s="21">
        <f t="shared" si="10"/>
        <v>64.92</v>
      </c>
      <c r="CU6" s="21">
        <f t="shared" si="10"/>
        <v>64.14</v>
      </c>
      <c r="CV6" s="21">
        <f t="shared" si="10"/>
        <v>63.71</v>
      </c>
      <c r="CW6" s="20" t="str">
        <f>IF(CW7="","",IF(CW7="-","【-】","【"&amp;SUBSTITUTE(TEXT(CW7,"#,##0.00"),"-","△")&amp;"】"))</f>
        <v>【58.94】</v>
      </c>
      <c r="CX6" s="21">
        <f>IF(CX7="",NA(),CX7)</f>
        <v>91.53</v>
      </c>
      <c r="CY6" s="21">
        <f t="shared" ref="CY6:DG6" si="11">IF(CY7="",NA(),CY7)</f>
        <v>92.19</v>
      </c>
      <c r="CZ6" s="21">
        <f t="shared" si="11"/>
        <v>93.17</v>
      </c>
      <c r="DA6" s="21">
        <f t="shared" si="11"/>
        <v>94.91</v>
      </c>
      <c r="DB6" s="21">
        <f t="shared" si="11"/>
        <v>94.76</v>
      </c>
      <c r="DC6" s="21">
        <f t="shared" si="11"/>
        <v>92.62</v>
      </c>
      <c r="DD6" s="21">
        <f t="shared" si="11"/>
        <v>92.72</v>
      </c>
      <c r="DE6" s="21">
        <f t="shared" si="11"/>
        <v>92.88</v>
      </c>
      <c r="DF6" s="21">
        <f t="shared" si="11"/>
        <v>92.9</v>
      </c>
      <c r="DG6" s="21">
        <f t="shared" si="11"/>
        <v>92.89</v>
      </c>
      <c r="DH6" s="20" t="str">
        <f>IF(DH7="","",IF(DH7="-","【-】","【"&amp;SUBSTITUTE(TEXT(DH7,"#,##0.00"),"-","△")&amp;"】"))</f>
        <v>【95.91】</v>
      </c>
      <c r="DI6" s="21">
        <f>IF(DI7="",NA(),DI7)</f>
        <v>3.91</v>
      </c>
      <c r="DJ6" s="21">
        <f t="shared" ref="DJ6:DR6" si="12">IF(DJ7="",NA(),DJ7)</f>
        <v>7.68</v>
      </c>
      <c r="DK6" s="21">
        <f t="shared" si="12"/>
        <v>10.86</v>
      </c>
      <c r="DL6" s="21">
        <f t="shared" si="12"/>
        <v>14.18</v>
      </c>
      <c r="DM6" s="21">
        <f t="shared" si="12"/>
        <v>17.38</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1">
        <f t="shared" si="13"/>
        <v>0.14000000000000001</v>
      </c>
      <c r="DX6" s="21">
        <f t="shared" si="13"/>
        <v>0.31</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382051</v>
      </c>
      <c r="D7" s="23">
        <v>46</v>
      </c>
      <c r="E7" s="23">
        <v>17</v>
      </c>
      <c r="F7" s="23">
        <v>1</v>
      </c>
      <c r="G7" s="23">
        <v>0</v>
      </c>
      <c r="H7" s="23" t="s">
        <v>96</v>
      </c>
      <c r="I7" s="23" t="s">
        <v>97</v>
      </c>
      <c r="J7" s="23" t="s">
        <v>98</v>
      </c>
      <c r="K7" s="23" t="s">
        <v>99</v>
      </c>
      <c r="L7" s="23" t="s">
        <v>100</v>
      </c>
      <c r="M7" s="23" t="s">
        <v>101</v>
      </c>
      <c r="N7" s="24" t="s">
        <v>102</v>
      </c>
      <c r="O7" s="24">
        <v>48.27</v>
      </c>
      <c r="P7" s="24">
        <v>65.56</v>
      </c>
      <c r="Q7" s="24">
        <v>70.91</v>
      </c>
      <c r="R7" s="24">
        <v>2750</v>
      </c>
      <c r="S7" s="24">
        <v>114070</v>
      </c>
      <c r="T7" s="24">
        <v>234.47</v>
      </c>
      <c r="U7" s="24">
        <v>486.5</v>
      </c>
      <c r="V7" s="24">
        <v>74393</v>
      </c>
      <c r="W7" s="24">
        <v>21.46</v>
      </c>
      <c r="X7" s="24">
        <v>3466.59</v>
      </c>
      <c r="Y7" s="24">
        <v>105.94</v>
      </c>
      <c r="Z7" s="24">
        <v>106.45</v>
      </c>
      <c r="AA7" s="24">
        <v>104.82</v>
      </c>
      <c r="AB7" s="24">
        <v>105.84</v>
      </c>
      <c r="AC7" s="24">
        <v>105.87</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31.67</v>
      </c>
      <c r="AV7" s="24">
        <v>42.64</v>
      </c>
      <c r="AW7" s="24">
        <v>42.65</v>
      </c>
      <c r="AX7" s="24">
        <v>47.79</v>
      </c>
      <c r="AY7" s="24">
        <v>59.82</v>
      </c>
      <c r="AZ7" s="24">
        <v>68.180000000000007</v>
      </c>
      <c r="BA7" s="24">
        <v>67.930000000000007</v>
      </c>
      <c r="BB7" s="24">
        <v>68.53</v>
      </c>
      <c r="BC7" s="24">
        <v>69.180000000000007</v>
      </c>
      <c r="BD7" s="24">
        <v>76.319999999999993</v>
      </c>
      <c r="BE7" s="24">
        <v>78.430000000000007</v>
      </c>
      <c r="BF7" s="24">
        <v>1198.24</v>
      </c>
      <c r="BG7" s="24">
        <v>1172</v>
      </c>
      <c r="BH7" s="24">
        <v>1196.22</v>
      </c>
      <c r="BI7" s="24">
        <v>937.03</v>
      </c>
      <c r="BJ7" s="24">
        <v>908.47</v>
      </c>
      <c r="BK7" s="24">
        <v>847.44</v>
      </c>
      <c r="BL7" s="24">
        <v>857.88</v>
      </c>
      <c r="BM7" s="24">
        <v>825.1</v>
      </c>
      <c r="BN7" s="24">
        <v>789.87</v>
      </c>
      <c r="BO7" s="24">
        <v>749.43</v>
      </c>
      <c r="BP7" s="24">
        <v>630.82000000000005</v>
      </c>
      <c r="BQ7" s="24">
        <v>96.55</v>
      </c>
      <c r="BR7" s="24">
        <v>96.13</v>
      </c>
      <c r="BS7" s="24">
        <v>95.83</v>
      </c>
      <c r="BT7" s="24">
        <v>99.52</v>
      </c>
      <c r="BU7" s="24">
        <v>100</v>
      </c>
      <c r="BV7" s="24">
        <v>94.69</v>
      </c>
      <c r="BW7" s="24">
        <v>94.97</v>
      </c>
      <c r="BX7" s="24">
        <v>97.07</v>
      </c>
      <c r="BY7" s="24">
        <v>98.06</v>
      </c>
      <c r="BZ7" s="24">
        <v>98.46</v>
      </c>
      <c r="CA7" s="24">
        <v>97.81</v>
      </c>
      <c r="CB7" s="24">
        <v>150</v>
      </c>
      <c r="CC7" s="24">
        <v>149.99</v>
      </c>
      <c r="CD7" s="24">
        <v>150</v>
      </c>
      <c r="CE7" s="24">
        <v>150</v>
      </c>
      <c r="CF7" s="24">
        <v>157.36000000000001</v>
      </c>
      <c r="CG7" s="24">
        <v>159.78</v>
      </c>
      <c r="CH7" s="24">
        <v>159.49</v>
      </c>
      <c r="CI7" s="24">
        <v>157.81</v>
      </c>
      <c r="CJ7" s="24">
        <v>157.37</v>
      </c>
      <c r="CK7" s="24">
        <v>157.44999999999999</v>
      </c>
      <c r="CL7" s="24">
        <v>138.75</v>
      </c>
      <c r="CM7" s="24">
        <v>61.1</v>
      </c>
      <c r="CN7" s="24">
        <v>62.64</v>
      </c>
      <c r="CO7" s="24">
        <v>60.98</v>
      </c>
      <c r="CP7" s="24">
        <v>59.28</v>
      </c>
      <c r="CQ7" s="24">
        <v>62.97</v>
      </c>
      <c r="CR7" s="24">
        <v>68.31</v>
      </c>
      <c r="CS7" s="24">
        <v>65.28</v>
      </c>
      <c r="CT7" s="24">
        <v>64.92</v>
      </c>
      <c r="CU7" s="24">
        <v>64.14</v>
      </c>
      <c r="CV7" s="24">
        <v>63.71</v>
      </c>
      <c r="CW7" s="24">
        <v>58.94</v>
      </c>
      <c r="CX7" s="24">
        <v>91.53</v>
      </c>
      <c r="CY7" s="24">
        <v>92.19</v>
      </c>
      <c r="CZ7" s="24">
        <v>93.17</v>
      </c>
      <c r="DA7" s="24">
        <v>94.91</v>
      </c>
      <c r="DB7" s="24">
        <v>94.76</v>
      </c>
      <c r="DC7" s="24">
        <v>92.62</v>
      </c>
      <c r="DD7" s="24">
        <v>92.72</v>
      </c>
      <c r="DE7" s="24">
        <v>92.88</v>
      </c>
      <c r="DF7" s="24">
        <v>92.9</v>
      </c>
      <c r="DG7" s="24">
        <v>92.89</v>
      </c>
      <c r="DH7" s="24">
        <v>95.91</v>
      </c>
      <c r="DI7" s="24">
        <v>3.91</v>
      </c>
      <c r="DJ7" s="24">
        <v>7.68</v>
      </c>
      <c r="DK7" s="24">
        <v>10.86</v>
      </c>
      <c r="DL7" s="24">
        <v>14.18</v>
      </c>
      <c r="DM7" s="24">
        <v>17.38</v>
      </c>
      <c r="DN7" s="24">
        <v>26.36</v>
      </c>
      <c r="DO7" s="24">
        <v>23.79</v>
      </c>
      <c r="DP7" s="24">
        <v>25.66</v>
      </c>
      <c r="DQ7" s="24">
        <v>27.46</v>
      </c>
      <c r="DR7" s="24">
        <v>29.93</v>
      </c>
      <c r="DS7" s="24">
        <v>41.09</v>
      </c>
      <c r="DT7" s="24">
        <v>0</v>
      </c>
      <c r="DU7" s="24">
        <v>0</v>
      </c>
      <c r="DV7" s="24">
        <v>0</v>
      </c>
      <c r="DW7" s="24">
        <v>0.14000000000000001</v>
      </c>
      <c r="DX7" s="24">
        <v>0.31</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宮脇　立志</cp:lastModifiedBy>
  <dcterms:created xsi:type="dcterms:W3CDTF">2025-01-24T07:06:13Z</dcterms:created>
  <dcterms:modified xsi:type="dcterms:W3CDTF">2025-02-14T00:28:13Z</dcterms:modified>
  <cp:category/>
</cp:coreProperties>
</file>